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dmin-pc\التقرير اليومي للفرسان\احمد\شركة بصمة الخليج المحدودة\شركة بصمة الخليج المحدودة 2024م\القوائم المالية\"/>
    </mc:Choice>
  </mc:AlternateContent>
  <xr:revisionPtr revIDLastSave="0" documentId="13_ncr:1_{128CCCA5-BD59-4A8A-BA56-BCB0A24352F3}" xr6:coauthVersionLast="47" xr6:coauthVersionMax="47" xr10:uidLastSave="{00000000-0000-0000-0000-000000000000}"/>
  <bookViews>
    <workbookView xWindow="-120" yWindow="-120" windowWidth="29040" windowHeight="15840" firstSheet="1" activeTab="8" xr2:uid="{00000000-000D-0000-FFFF-FFFF00000000}"/>
  </bookViews>
  <sheets>
    <sheet name="ميزان المراجعة" sheetId="30" state="hidden" r:id="rId1"/>
    <sheet name="المركز المالي" sheetId="15" r:id="rId2"/>
    <sheet name="قائمة الدخل" sheetId="16" r:id="rId3"/>
    <sheet name="قائمة التغيرات" sheetId="17" r:id="rId4"/>
    <sheet name="التدفقات النقدية" sheetId="18" r:id="rId5"/>
    <sheet name="9 - 5" sheetId="35" r:id="rId6"/>
    <sheet name="10" sheetId="36" r:id="rId7"/>
    <sheet name="13 - 11" sheetId="38" r:id="rId8"/>
    <sheet name="16 -14" sheetId="39" r:id="rId9"/>
    <sheet name="احتساب الزكاة" sheetId="37" state="hidden"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'ميزان المراجعة'!$A$2:$I$151</definedName>
    <definedName name="AuditorsReport" localSheetId="7">#REF!</definedName>
    <definedName name="AuditorsReport" localSheetId="8">#REF!</definedName>
    <definedName name="AuditorsReport">#REF!</definedName>
    <definedName name="Exhibit_A" localSheetId="7">#REF!</definedName>
    <definedName name="Exhibit_A" localSheetId="8">#REF!</definedName>
    <definedName name="Exhibit_A">#REF!</definedName>
    <definedName name="Exhibit_B" localSheetId="7">#REF!</definedName>
    <definedName name="Exhibit_B" localSheetId="8">#REF!</definedName>
    <definedName name="Exhibit_B">#REF!</definedName>
    <definedName name="Exhibit_c" localSheetId="7">#REF!</definedName>
    <definedName name="Exhibit_c" localSheetId="8">#REF!</definedName>
    <definedName name="Exhibit_c">#REF!</definedName>
    <definedName name="fdf" localSheetId="7">#REF!</definedName>
    <definedName name="fdf" localSheetId="8">#REF!</definedName>
    <definedName name="fdf">#REF!</definedName>
    <definedName name="k" localSheetId="7">#REF!</definedName>
    <definedName name="k" localSheetId="8">#REF!</definedName>
    <definedName name="k">#REF!</definedName>
    <definedName name="Notes" localSheetId="7">#REF!</definedName>
    <definedName name="Notes" localSheetId="8">#REF!</definedName>
    <definedName name="Notes">#REF!</definedName>
    <definedName name="Part_1" localSheetId="7">#REF!</definedName>
    <definedName name="Part_1" localSheetId="8">#REF!</definedName>
    <definedName name="Part_1">#REF!</definedName>
    <definedName name="_xlnm.Print_Area" localSheetId="6">'10'!$A$1:$E$21</definedName>
    <definedName name="_xlnm.Print_Area" localSheetId="7">'13 - 11'!$B$1:$I$32</definedName>
    <definedName name="_xlnm.Print_Area" localSheetId="8">'16 -14'!$B$1:$J$32</definedName>
    <definedName name="_xlnm.Print_Area" localSheetId="5">'9 - 5'!$B$1:$I$34</definedName>
    <definedName name="_xlnm.Print_Area" localSheetId="9">'احتساب الزكاة'!$A$1:$D$18</definedName>
    <definedName name="_xlnm.Print_Area" localSheetId="4">'التدفقات النقدية'!$B$1:$C$32</definedName>
    <definedName name="_xlnm.Print_Area" localSheetId="1">'المركز المالي'!$B$1:$E$35</definedName>
    <definedName name="_xlnm.Print_Area" localSheetId="3">'قائمة التغيرات'!$A$1:$G$21</definedName>
    <definedName name="_xlnm.Print_Area" localSheetId="2">'قائمة الدخل'!$B$1:$E$29</definedName>
    <definedName name="_xlnm.Print_Area" localSheetId="0">'ميزان المراجعة'!$A$1:$I$151</definedName>
    <definedName name="_xlnm.Print_Titles" localSheetId="7">'13 - 11'!$1:$4</definedName>
    <definedName name="_xlnm.Print_Titles" localSheetId="8">'16 -14'!$1:$4</definedName>
    <definedName name="tt">#REF!</definedName>
    <definedName name="XDO_?BIRTH_DATE_EXP?" localSheetId="7">#REF!</definedName>
    <definedName name="XDO_?BIRTH_DATE_EXP?" localSheetId="8">#REF!</definedName>
    <definedName name="XDO_?BIRTH_DATE_EXP?">#REF!</definedName>
    <definedName name="XDO_?CF_BDLABEL?" localSheetId="7">#REF!</definedName>
    <definedName name="XDO_?CF_BDLABEL?" localSheetId="8">#REF!</definedName>
    <definedName name="XDO_?CF_BDLABEL?">#REF!</definedName>
    <definedName name="XDO_?CF_IQAMALABEL?" localSheetId="7">#REF!</definedName>
    <definedName name="XDO_?CF_IQAMALABEL?" localSheetId="8">#REF!</definedName>
    <definedName name="XDO_?CF_IQAMALABEL?">#REF!</definedName>
    <definedName name="XDO_?CF_JOINDATELABEL?" localSheetId="7">#REF!</definedName>
    <definedName name="XDO_?CF_JOINDATELABEL?" localSheetId="8">#REF!</definedName>
    <definedName name="XDO_?CF_JOINDATELABEL?">#REF!</definedName>
    <definedName name="XDO_?CF_NAMEARABICNATIONALITY?" localSheetId="7">#REF!</definedName>
    <definedName name="XDO_?CF_NAMEARABICNATIONALITY?" localSheetId="8">#REF!</definedName>
    <definedName name="XDO_?CF_NAMEARABICNATIONALITY?">#REF!</definedName>
    <definedName name="XDO_?CF_NINLABEL?" localSheetId="7">#REF!</definedName>
    <definedName name="XDO_?CF_NINLABEL?" localSheetId="8">#REF!</definedName>
    <definedName name="XDO_?CF_NINLABEL?">#REF!</definedName>
    <definedName name="XDO_?CF_OLDNINLABEL?" localSheetId="7">#REF!</definedName>
    <definedName name="XDO_?CF_OLDNINLABEL?" localSheetId="8">#REF!</definedName>
    <definedName name="XDO_?CF_OLDNINLABEL?">#REF!</definedName>
    <definedName name="XDO_?CF_SINLABEL?" localSheetId="7">#REF!</definedName>
    <definedName name="XDO_?CF_SINLABEL?" localSheetId="8">#REF!</definedName>
    <definedName name="XDO_?CF_SINLABEL?">#REF!</definedName>
    <definedName name="XDO_?CF_STATUS?" localSheetId="7">#REF!</definedName>
    <definedName name="XDO_?CF_STATUS?" localSheetId="8">#REF!</definedName>
    <definedName name="XDO_?CF_STATUS?">#REF!</definedName>
    <definedName name="XDO_?CF_STATUSLABEL?" localSheetId="7">#REF!</definedName>
    <definedName name="XDO_?CF_STATUSLABEL?" localSheetId="8">#REF!</definedName>
    <definedName name="XDO_?CF_STATUSLABEL?">#REF!</definedName>
    <definedName name="XDO_?CF_WAGELABEL?" localSheetId="7">#REF!</definedName>
    <definedName name="XDO_?CF_WAGELABEL?" localSheetId="8">#REF!</definedName>
    <definedName name="XDO_?CF_WAGELABEL?">#REF!</definedName>
    <definedName name="XDO_?IQAMANUMBER?" localSheetId="7">#REF!</definedName>
    <definedName name="XDO_?IQAMANUMBER?" localSheetId="8">#REF!</definedName>
    <definedName name="XDO_?IQAMANUMBER?">#REF!</definedName>
    <definedName name="XDO_?JOIN_DATE_EXP?" localSheetId="7">#REF!</definedName>
    <definedName name="XDO_?JOIN_DATE_EXP?" localSheetId="8">#REF!</definedName>
    <definedName name="XDO_?JOIN_DATE_EXP?">#REF!</definedName>
    <definedName name="XDO_?MAIN_HEADING?" localSheetId="7">#REF!</definedName>
    <definedName name="XDO_?MAIN_HEADING?" localSheetId="8">#REF!</definedName>
    <definedName name="XDO_?MAIN_HEADING?">#REF!</definedName>
    <definedName name="XDO_?MONTHLYCONTRIBUTORYWAGE?" localSheetId="7">#REF!</definedName>
    <definedName name="XDO_?MONTHLYCONTRIBUTORYWAGE?" localSheetId="8">#REF!</definedName>
    <definedName name="XDO_?MONTHLYCONTRIBUTORYWAGE?">#REF!</definedName>
    <definedName name="XDO_?NAME?" localSheetId="7">#REF!</definedName>
    <definedName name="XDO_?NAME?" localSheetId="8">#REF!</definedName>
    <definedName name="XDO_?NAME?">#REF!</definedName>
    <definedName name="XDO_?NEWNINUMBER?" localSheetId="7">#REF!</definedName>
    <definedName name="XDO_?NEWNINUMBER?" localSheetId="8">#REF!</definedName>
    <definedName name="XDO_?NEWNINUMBER?">#REF!</definedName>
    <definedName name="XDO_?OLDNINUMBER?" localSheetId="7">#REF!</definedName>
    <definedName name="XDO_?OLDNINUMBER?" localSheetId="8">#REF!</definedName>
    <definedName name="XDO_?OLDNINUMBER?">#REF!</definedName>
    <definedName name="XDO_?PASSPORTNUMBER?" localSheetId="7">#REF!</definedName>
    <definedName name="XDO_?PASSPORTNUMBER?" localSheetId="8">#REF!</definedName>
    <definedName name="XDO_?PASSPORTNUMBER?">#REF!</definedName>
    <definedName name="XDO_?SOCIALINSURANCENUMBER?" localSheetId="7">#REF!</definedName>
    <definedName name="XDO_?SOCIALINSURANCENUMBER?" localSheetId="8">#REF!</definedName>
    <definedName name="XDO_?SOCIALINSURANCENUMBER?">#REF!</definedName>
    <definedName name="XDO_?SUB_HEADING?" localSheetId="7">#REF!</definedName>
    <definedName name="XDO_?SUB_HEADING?" localSheetId="8">#REF!</definedName>
    <definedName name="XDO_?SUB_HEADING?">#REF!</definedName>
    <definedName name="XDO_?TOTAL_EMPLOYERS?" localSheetId="7">#REF!</definedName>
    <definedName name="XDO_?TOTAL_EMPLOYERS?" localSheetId="8">#REF!</definedName>
    <definedName name="XDO_?TOTAL_EMPLOYERS?">#REF!</definedName>
    <definedName name="XDO_CF_NAMELABEL?" localSheetId="7">#REF!</definedName>
    <definedName name="XDO_CF_NAMELABEL?" localSheetId="8">#REF!</definedName>
    <definedName name="XDO_CF_NAMELABEL?">#REF!</definedName>
    <definedName name="XDO_CF_NATIONALITYLABEL?" localSheetId="7">#REF!</definedName>
    <definedName name="XDO_CF_NATIONALITYLABEL?" localSheetId="8">#REF!</definedName>
    <definedName name="XDO_CF_NATIONALITYLABEL?">#REF!</definedName>
    <definedName name="XDO_CF_PASSPORTLABEL?" localSheetId="7">#REF!</definedName>
    <definedName name="XDO_CF_PASSPORTLABEL?" localSheetId="8">#REF!</definedName>
    <definedName name="XDO_CF_PASSPORTLABEL?">#REF!</definedName>
    <definedName name="XDO_GROUP_?G_2?" localSheetId="7">#REF!</definedName>
    <definedName name="XDO_GROUP_?G_2?" localSheetId="8">#REF!</definedName>
    <definedName name="XDO_GROUP_?G_2?">#REF!</definedName>
    <definedName name="Z_C4C54333_0C8B_484B_8210_F3D7E510C081_.wvu.Cols" localSheetId="2" hidden="1">'قائمة الدخل'!$A:$A</definedName>
    <definedName name="Z_C4C54333_0C8B_484B_8210_F3D7E510C081_.wvu.PrintTitles" localSheetId="7" hidden="1">'13 - 11'!$1:$4</definedName>
    <definedName name="Z_C4C54333_0C8B_484B_8210_F3D7E510C081_.wvu.PrintTitles" localSheetId="8" hidden="1">'16 -14'!$1:$4</definedName>
    <definedName name="Z_C4C54333_0C8B_484B_8210_F3D7E510C081_.wvu.PrintTitles" localSheetId="5" hidden="1">'9 - 5'!#REF!</definedName>
    <definedName name="أتعابالفروع" localSheetId="7">#REF!</definedName>
    <definedName name="أتعابالفروع" localSheetId="8">#REF!</definedName>
    <definedName name="أتعابالفروع">#REF!</definedName>
    <definedName name="أجازات" localSheetId="7">#REF!</definedName>
    <definedName name="أجازات" localSheetId="8">#REF!</definedName>
    <definedName name="أجازات">#REF!</definedName>
    <definedName name="الأبراج" localSheetId="7">#REF!</definedName>
    <definedName name="الأبراج" localSheetId="8">#REF!</definedName>
    <definedName name="الأبراج">#REF!</definedName>
    <definedName name="الإيرادات" localSheetId="7">'[1]إيرادات مكتب الخبر'!#REF!</definedName>
    <definedName name="الإيرادات" localSheetId="8">'[1]إيرادات مكتب الخبر'!#REF!</definedName>
    <definedName name="الإيرادات">'[2]إيرادات مكتب الخبر'!#REF!</definedName>
    <definedName name="الإيرادات_13">'[3]إيرادات مكتب الخبر'!#REF!</definedName>
    <definedName name="التغيرات">#REF!</definedName>
    <definedName name="الدخل">'[4]قائمة الدخل'!$B$2</definedName>
    <definedName name="السابعة" localSheetId="7">#REF!</definedName>
    <definedName name="السابعة" localSheetId="8">#REF!</definedName>
    <definedName name="السابعة">#REF!</definedName>
    <definedName name="العملالأسبوعي" localSheetId="7">#REF!</definedName>
    <definedName name="العملالأسبوعي" localSheetId="8">#REF!</definedName>
    <definedName name="العملالأسبوعي">#REF!</definedName>
    <definedName name="الفهرس">#REF!</definedName>
    <definedName name="المراجعةالدورية" localSheetId="7">#REF!</definedName>
    <definedName name="المراجعةالدورية" localSheetId="8">#REF!</definedName>
    <definedName name="المراجعةالدورية">#REF!</definedName>
    <definedName name="الميزانية" localSheetId="7">#REF!</definedName>
    <definedName name="الميزانية" localSheetId="8">#REF!</definedName>
    <definedName name="الميزانية">#REF!</definedName>
    <definedName name="النبذة" localSheetId="7">#REF!</definedName>
    <definedName name="النبذة" localSheetId="8">#REF!</definedName>
    <definedName name="النبذة">#REF!</definedName>
    <definedName name="إيضاح3" localSheetId="7">#REF!</definedName>
    <definedName name="إيضاح3" localSheetId="8">#REF!</definedName>
    <definedName name="إيضاح3">#REF!</definedName>
    <definedName name="إيضاح7" localSheetId="7">#REF!</definedName>
    <definedName name="إيضاح7" localSheetId="8">#REF!</definedName>
    <definedName name="إيضاح7">#REF!</definedName>
    <definedName name="إيضاح8" localSheetId="7">#REF!</definedName>
    <definedName name="إيضاح8" localSheetId="8">#REF!</definedName>
    <definedName name="إيضاح8">#REF!</definedName>
    <definedName name="تتتتتت">#REF!</definedName>
    <definedName name="تذكرةطائرة" localSheetId="7">#REF!</definedName>
    <definedName name="تذكرةطائرة" localSheetId="8">#REF!</definedName>
    <definedName name="تذكرةطائرة">#REF!</definedName>
    <definedName name="تصفيةموظف" localSheetId="7">#REF!</definedName>
    <definedName name="تصفيةموظف" localSheetId="8">#REF!</definedName>
    <definedName name="تصفيةموظف">#REF!</definedName>
    <definedName name="تغيرات" localSheetId="7">#REF!</definedName>
    <definedName name="تغيرات" localSheetId="8">#REF!</definedName>
    <definedName name="تغيرات">#REF!</definedName>
    <definedName name="تقريرأعمال" localSheetId="7">'[1]موقف العملاء'!#REF!</definedName>
    <definedName name="تقريرأعمال" localSheetId="8">'[1]موقف العملاء'!#REF!</definedName>
    <definedName name="تقريرأعمال">'[2]موقف العملاء'!#REF!</definedName>
    <definedName name="تقريرأعمال_13">'[3]موقف العملاء'!#REF!</definedName>
    <definedName name="تقريرالمكتب" localSheetId="7">'[1]تقرير أعمال المكتب'!#REF!</definedName>
    <definedName name="تقريرالمكتب" localSheetId="8">'[1]تقرير أعمال المكتب'!#REF!</definedName>
    <definedName name="تقريرالمكتب">'[2]تقرير أعمال المكتب'!#REF!</definedName>
    <definedName name="تقريرالمكتب_13">'[3]تقرير أعمال المكتب'!#REF!</definedName>
    <definedName name="تقريرشهري" localSheetId="7">'[1]موقف العملاء'!#REF!</definedName>
    <definedName name="تقريرشهري" localSheetId="8">'[1]موقف العملاء'!#REF!</definedName>
    <definedName name="تقريرشهري">'[2]موقف العملاء'!#REF!</definedName>
    <definedName name="تقريرشهري_13">'[3]موقف العملاء'!#REF!</definedName>
    <definedName name="تكاليف" localSheetId="7">#REF!</definedName>
    <definedName name="تكاليف" localSheetId="8">#REF!</definedName>
    <definedName name="تكاليف">#REF!</definedName>
    <definedName name="تلفوناتالعملاء" localSheetId="7">#REF!</definedName>
    <definedName name="تلفوناتالعملاء" localSheetId="8">#REF!</definedName>
    <definedName name="تلفوناتالعملاء">#REF!</definedName>
    <definedName name="تليفونات">#REF!</definedName>
    <definedName name="جدولزمني" localSheetId="7">#REF!</definedName>
    <definedName name="جدولزمني" localSheetId="8">#REF!</definedName>
    <definedName name="جدولزمني">#REF!</definedName>
    <definedName name="جردالخزينة" localSheetId="7">#REF!</definedName>
    <definedName name="جردالخزينة" localSheetId="8">#REF!</definedName>
    <definedName name="جردالخزينة">#REF!</definedName>
    <definedName name="جردالمخزون" localSheetId="7">#REF!</definedName>
    <definedName name="جردالمخزون" localSheetId="8">#REF!</definedName>
    <definedName name="جردالمخزون">#REF!</definedName>
    <definedName name="جهات">'[2]تقرير أعمال المكتب'!#REF!</definedName>
    <definedName name="خالد" localSheetId="7">'[1]موقف العملاء'!#REF!</definedName>
    <definedName name="خالد" localSheetId="8">'[1]موقف العملاء'!#REF!</definedName>
    <definedName name="خالد">'[2]موقف العملاء'!#REF!</definedName>
    <definedName name="خالد_13">'[5]موقف العملاء'!#REF!</definedName>
    <definedName name="خطابتنقل" localSheetId="7">#REF!</definedName>
    <definedName name="خطابتنقل" localSheetId="8">#REF!</definedName>
    <definedName name="خطابتنقل">#REF!</definedName>
    <definedName name="زياراتأسبوعي" localSheetId="7">#REF!</definedName>
    <definedName name="زياراتأسبوعي" localSheetId="8">#REF!</definedName>
    <definedName name="زياراتأسبوعي">#REF!</definedName>
    <definedName name="زياراتالعملاء" localSheetId="7">#REF!</definedName>
    <definedName name="زياراتالعملاء" localSheetId="8">#REF!</definedName>
    <definedName name="زياراتالعملاء">#REF!</definedName>
    <definedName name="سامي" localSheetId="7">#REF!</definedName>
    <definedName name="سامي" localSheetId="8">#REF!</definedName>
    <definedName name="سامي">#REF!</definedName>
    <definedName name="سندصرف" localSheetId="7">#REF!</definedName>
    <definedName name="سندصرف" localSheetId="8">#REF!</definedName>
    <definedName name="سندصرف">#REF!</definedName>
    <definedName name="شى62" localSheetId="7">'[6]ميزان المراجعة'!#REF!</definedName>
    <definedName name="شى62" localSheetId="8">'[6]ميزان المراجعة'!#REF!</definedName>
    <definedName name="شى62">'[6]ميزان المراجعة'!#REF!</definedName>
    <definedName name="ص.راتب" localSheetId="7">#REF!</definedName>
    <definedName name="ص.راتب" localSheetId="8">#REF!</definedName>
    <definedName name="ص.راتب">#REF!</definedName>
    <definedName name="صرفعمولة" localSheetId="7">#REF!</definedName>
    <definedName name="صرفعمولة" localSheetId="8">#REF!</definedName>
    <definedName name="صرفعمولة">#REF!</definedName>
    <definedName name="ططط">#REF!</definedName>
    <definedName name="عملاءالمكتب" localSheetId="7">'[7]كشف بعملاء المكتب'!#REF!</definedName>
    <definedName name="عملاءالمكتب" localSheetId="8">'[7]كشف بعملاء المكتب'!#REF!</definedName>
    <definedName name="عملاءالمكتب">'[8]كشف بعملاء المكتب'!#REF!</definedName>
    <definedName name="عملاءالمكتب_13">'[3]كشف بعملاء المكتب'!#REF!</definedName>
    <definedName name="ك.الحضور" localSheetId="7">#REF!</definedName>
    <definedName name="ك.الحضور" localSheetId="8">#REF!</definedName>
    <definedName name="ك.الحضور">#REF!</definedName>
    <definedName name="كشفتفريغ" localSheetId="7">#REF!</definedName>
    <definedName name="كشفتفريغ" localSheetId="8">#REF!</definedName>
    <definedName name="كشفتفريغ">#REF!</definedName>
    <definedName name="كمك" localSheetId="7">#REF!</definedName>
    <definedName name="كمك" localSheetId="8">#REF!</definedName>
    <definedName name="كمك">#REF!</definedName>
    <definedName name="م.المراجعةالنهائية" localSheetId="7">#REF!</definedName>
    <definedName name="م.المراجعةالنهائية" localSheetId="8">#REF!</definedName>
    <definedName name="م.المراجعةالنهائية">#REF!</definedName>
    <definedName name="م.المكاتب" localSheetId="7">#REF!</definedName>
    <definedName name="م.المكاتب" localSheetId="8">#REF!</definedName>
    <definedName name="م.المكاتب">#REF!</definedName>
    <definedName name="م.بالمستودع" localSheetId="7">#REF!</definedName>
    <definedName name="م.بالمستودع" localSheetId="8">#REF!</definedName>
    <definedName name="م.بالمستودع">#REF!</definedName>
    <definedName name="مدحت">#REF!</definedName>
    <definedName name="مراسلاتالعملاء" localSheetId="7">#REF!</definedName>
    <definedName name="مراسلاتالعملاء" localSheetId="8">#REF!</definedName>
    <definedName name="مراسلاتالعملاء">#REF!</definedName>
    <definedName name="موقفالعملاء" localSheetId="7">#REF!</definedName>
    <definedName name="موقفالعملاء" localSheetId="8">#REF!</definedName>
    <definedName name="موقفالعملاء">#REF!</definedName>
    <definedName name="ن.سيارة" localSheetId="7">#REF!</definedName>
    <definedName name="ن.سيارة" localSheetId="8">#REF!</definedName>
    <definedName name="ن.سيارة">#REF!</definedName>
    <definedName name="نبذة" localSheetId="7">#REF!</definedName>
    <definedName name="نبذة" localSheetId="8">#REF!</definedName>
    <definedName name="نبذة">#REF!</definedName>
    <definedName name="نوعالخدمة" localSheetId="7">#REF!</definedName>
    <definedName name="نوعالخدمة" localSheetId="8">#REF!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36" l="1"/>
  <c r="B32" i="38" s="1"/>
  <c r="B32" i="39" s="1"/>
  <c r="C17" i="39"/>
  <c r="H18" i="39"/>
  <c r="H19" i="39"/>
  <c r="H20" i="39"/>
  <c r="H21" i="39"/>
  <c r="H22" i="39"/>
  <c r="H23" i="39"/>
  <c r="H24" i="39"/>
  <c r="H25" i="39"/>
  <c r="H26" i="39"/>
  <c r="H27" i="39"/>
  <c r="H28" i="39"/>
  <c r="C12" i="39"/>
  <c r="H13" i="39"/>
  <c r="J8" i="39"/>
  <c r="E10" i="39"/>
  <c r="J9" i="39"/>
  <c r="J10" i="39" s="1"/>
  <c r="B4" i="39"/>
  <c r="B3" i="39"/>
  <c r="I27" i="38"/>
  <c r="I28" i="38" s="1"/>
  <c r="C5" i="38"/>
  <c r="B4" i="38"/>
  <c r="B3" i="38"/>
  <c r="A4" i="36"/>
  <c r="A3" i="36"/>
  <c r="B5" i="36"/>
  <c r="C5" i="35"/>
  <c r="I6" i="35"/>
  <c r="I14" i="35" s="1"/>
  <c r="I18" i="35" s="1"/>
  <c r="I7" i="35"/>
  <c r="I8" i="35" s="1"/>
  <c r="C10" i="35"/>
  <c r="I10" i="35"/>
  <c r="I11" i="35"/>
  <c r="I12" i="35" s="1"/>
  <c r="C14" i="35"/>
  <c r="I15" i="35"/>
  <c r="I16" i="35" s="1"/>
  <c r="C18" i="35"/>
  <c r="I19" i="35"/>
  <c r="I20" i="35" s="1"/>
  <c r="B30" i="35"/>
  <c r="B7" i="18"/>
  <c r="B14" i="18"/>
  <c r="B17" i="18"/>
  <c r="G10" i="17"/>
  <c r="G8" i="17"/>
  <c r="G7" i="17"/>
  <c r="C11" i="17"/>
  <c r="C12" i="17" s="1"/>
  <c r="B9" i="17"/>
  <c r="B29" i="16"/>
  <c r="B21" i="17" s="1"/>
  <c r="B32" i="18" s="1"/>
  <c r="B4" i="16"/>
  <c r="A4" i="17" s="1"/>
  <c r="B2" i="16"/>
  <c r="B1" i="16"/>
  <c r="H29" i="39" l="1"/>
  <c r="I11" i="38"/>
  <c r="I17" i="38" s="1"/>
  <c r="I7" i="38"/>
  <c r="I8" i="38" s="1"/>
  <c r="E20" i="15" s="1"/>
  <c r="F13" i="37"/>
  <c r="C9" i="36" l="1"/>
  <c r="E24" i="15"/>
  <c r="E25" i="15" s="1"/>
  <c r="E11" i="16"/>
  <c r="C10" i="18" l="1"/>
  <c r="E6" i="16"/>
  <c r="E9" i="15"/>
  <c r="C13" i="18" s="1"/>
  <c r="C13" i="36"/>
  <c r="E11" i="15"/>
  <c r="H14" i="39" s="1"/>
  <c r="H15" i="39" s="1"/>
  <c r="E137" i="30"/>
  <c r="G137" i="30" s="1"/>
  <c r="I26" i="35" s="1"/>
  <c r="G4" i="30"/>
  <c r="E28" i="15"/>
  <c r="D7" i="37" s="1"/>
  <c r="C15" i="18" l="1"/>
  <c r="E7" i="16"/>
  <c r="C14" i="36"/>
  <c r="E13" i="36" l="1"/>
  <c r="C9" i="18" s="1"/>
  <c r="E12" i="36"/>
  <c r="E9" i="36"/>
  <c r="C20" i="18" s="1"/>
  <c r="C21" i="18" s="1"/>
  <c r="C10" i="36"/>
  <c r="C16" i="36" s="1"/>
  <c r="E8" i="36"/>
  <c r="E14" i="36" l="1"/>
  <c r="E10" i="36"/>
  <c r="E16" i="36" s="1"/>
  <c r="E15" i="15" s="1"/>
  <c r="E16" i="15" l="1"/>
  <c r="D14" i="37"/>
  <c r="I30" i="35"/>
  <c r="D11" i="37" l="1"/>
  <c r="I31" i="35"/>
  <c r="E12" i="15" s="1"/>
  <c r="C16" i="18" s="1"/>
  <c r="B28" i="16"/>
  <c r="B20" i="17" s="1"/>
  <c r="E10" i="15" l="1"/>
  <c r="C14" i="18" s="1"/>
  <c r="I25" i="35" l="1"/>
  <c r="E8" i="15"/>
  <c r="E13" i="15" s="1"/>
  <c r="E17" i="15" s="1"/>
  <c r="I29" i="35" l="1"/>
  <c r="E9" i="16"/>
  <c r="B31" i="18"/>
  <c r="C5" i="18" l="1"/>
  <c r="H12" i="39" s="1"/>
  <c r="H17" i="39" s="1"/>
  <c r="C17" i="18" l="1"/>
  <c r="C24" i="18"/>
  <c r="E8" i="16" l="1"/>
  <c r="E10" i="16" s="1"/>
  <c r="E12" i="16" l="1"/>
  <c r="C7" i="18" s="1"/>
  <c r="A1" i="17" l="1"/>
  <c r="A2" i="17"/>
  <c r="B1" i="18" l="1"/>
  <c r="B1" i="35" l="1"/>
  <c r="B2" i="18"/>
  <c r="B1" i="38" l="1"/>
  <c r="B1" i="39"/>
  <c r="A1" i="36"/>
  <c r="B2" i="35"/>
  <c r="B2" i="39" l="1"/>
  <c r="A2" i="36"/>
  <c r="B2" i="38"/>
  <c r="I14" i="38"/>
  <c r="I15" i="38" s="1"/>
  <c r="I18" i="38" l="1"/>
  <c r="E21" i="15" l="1"/>
  <c r="E22" i="15" s="1"/>
  <c r="E26" i="15" s="1"/>
  <c r="E13" i="16"/>
  <c r="E14" i="16" s="1"/>
  <c r="E16" i="16" s="1"/>
  <c r="E9" i="17" s="1"/>
  <c r="I19" i="38"/>
  <c r="C11" i="18"/>
  <c r="C18" i="18" l="1"/>
  <c r="C25" i="18" s="1"/>
  <c r="C27" i="18" s="1"/>
  <c r="E11" i="17"/>
  <c r="G9" i="17"/>
  <c r="E12" i="17" l="1"/>
  <c r="G11" i="17"/>
  <c r="G12" i="17" l="1"/>
  <c r="E29" i="15"/>
  <c r="D9" i="37" l="1"/>
  <c r="D12" i="37" s="1"/>
  <c r="D15" i="37" s="1"/>
  <c r="D16" i="37" s="1"/>
  <c r="E30" i="15"/>
  <c r="E31" i="15" s="1"/>
  <c r="E38" i="15" s="1"/>
</calcChain>
</file>

<file path=xl/sharedStrings.xml><?xml version="1.0" encoding="utf-8"?>
<sst xmlns="http://schemas.openxmlformats.org/spreadsheetml/2006/main" count="479" uniqueCount="311">
  <si>
    <t>الأصـول الـمـتـداولـة</t>
  </si>
  <si>
    <t>مـجـمـوع الأصـول الـمـتـداولـة</t>
  </si>
  <si>
    <t>إيـضـاح</t>
  </si>
  <si>
    <t>الـمـجـمـــــــوع</t>
  </si>
  <si>
    <t>رأس المال</t>
  </si>
  <si>
    <t>حـقـوق الملكية</t>
  </si>
  <si>
    <t>مـجـمـوع حـقـوق الملكية</t>
  </si>
  <si>
    <t>(جميع المبالغ بالريال السعودي)</t>
  </si>
  <si>
    <t>نقد وما في حكمه</t>
  </si>
  <si>
    <t>إيرادات النشاط</t>
  </si>
  <si>
    <t>تكاليف النشاط</t>
  </si>
  <si>
    <t>قيمة الحصص</t>
  </si>
  <si>
    <t>الجهه ذات العلاقة</t>
  </si>
  <si>
    <t>حجم التعامل</t>
  </si>
  <si>
    <t>فيما يلي ملخص الأرصدة مع الاطراف ذات علاقة الظاهرة بقائمة المركز المالي:</t>
  </si>
  <si>
    <t>مجمل الربح</t>
  </si>
  <si>
    <t>تسويات</t>
  </si>
  <si>
    <t>نقد لدى البنوك</t>
  </si>
  <si>
    <t>ضريبة القيمة المضافة</t>
  </si>
  <si>
    <t>قـائـمـة الـمـركــز الـمـالـي كما فــي 31 ديـسـمـــبـر 2024م</t>
  </si>
  <si>
    <t>31 ديسمبر 2024م</t>
  </si>
  <si>
    <t>تأمينات اجتماعية</t>
  </si>
  <si>
    <t>الرصيد كما في 31 ديسمبر 2024م</t>
  </si>
  <si>
    <t>بنود الدخل الشامل الآخر</t>
  </si>
  <si>
    <t>بنك الرياض</t>
  </si>
  <si>
    <t>اتعاب مهنية مستحقة</t>
  </si>
  <si>
    <t>مسحوبات</t>
  </si>
  <si>
    <t>المجموع</t>
  </si>
  <si>
    <t>التكلفة :</t>
  </si>
  <si>
    <t>إضافات</t>
  </si>
  <si>
    <t>صافي القيمة الدفترية :</t>
  </si>
  <si>
    <t>أطراف ذات علاقة</t>
  </si>
  <si>
    <t>﻿﻿"+                                 الاسم"</t>
  </si>
  <si>
    <t>الكود</t>
  </si>
  <si>
    <t>الرصيد قبل</t>
  </si>
  <si>
    <t>رصيد الحركات</t>
  </si>
  <si>
    <t>الأرصدة</t>
  </si>
  <si>
    <t>مدين (SAR)</t>
  </si>
  <si>
    <t>دائن (SAR)</t>
  </si>
  <si>
    <t xml:space="preserve">حاسب الي </t>
  </si>
  <si>
    <t>الاصول الثابتة</t>
  </si>
  <si>
    <t>النقدية</t>
  </si>
  <si>
    <t>المخزون</t>
  </si>
  <si>
    <t>شركة صيدلية بسمة الفارابي الطبية</t>
  </si>
  <si>
    <t>العملاء</t>
  </si>
  <si>
    <t>دار المعدات الطبيه والعلميه</t>
  </si>
  <si>
    <t>شركة بيت الادوية الطبية</t>
  </si>
  <si>
    <t>شركة ماي روز الطبية</t>
  </si>
  <si>
    <t>صيدلية فهد هذال حمود العتيبي الطبية</t>
  </si>
  <si>
    <t>شركة ربيع بن حمود الشريف التجارية</t>
  </si>
  <si>
    <t>صيدلية اصل الصحة الطيية</t>
  </si>
  <si>
    <t>صيدلية الزهاء السابعة للأدوية</t>
  </si>
  <si>
    <t>صيدلية ركن التداوي الأولى</t>
  </si>
  <si>
    <t>شركة تأثير الإدارة الطبية</t>
  </si>
  <si>
    <t>شركة روز المدينة الطبية</t>
  </si>
  <si>
    <t>صيدلية الدواء وان</t>
  </si>
  <si>
    <t>شركة الحكمة الصيدلانية  الطبية</t>
  </si>
  <si>
    <t>صيدلية دواء الطييعة</t>
  </si>
  <si>
    <t>صيدلية روشته الطبية</t>
  </si>
  <si>
    <t>صيدلية اسر الصحة الطبية</t>
  </si>
  <si>
    <t>صيدلية بسمة الدواء الطبية</t>
  </si>
  <si>
    <t>محل الاهتمام والنضارة عفيف</t>
  </si>
  <si>
    <t>صيدلية سلسلة الدواء الثالثة الخرج</t>
  </si>
  <si>
    <t>صيدلية القاعد الطبية 3</t>
  </si>
  <si>
    <t>صيدلية القاعد الطبية 4</t>
  </si>
  <si>
    <t>شركة زهرة المدينة للادوية</t>
  </si>
  <si>
    <t>صيدلية غصن للادوية</t>
  </si>
  <si>
    <t>صيدلية ميار للادوية</t>
  </si>
  <si>
    <t>صيدلية بسمة الدواء الطبية ٢</t>
  </si>
  <si>
    <t>شركة مخزن الادوية العربي السعودي المحدودة</t>
  </si>
  <si>
    <t>شركة افاق الاحترافيه للادوية</t>
  </si>
  <si>
    <t>صيدلية العناية الافضل الطبية الخالدية</t>
  </si>
  <si>
    <t>صيدلية العناية الافضل الطبية الصالحية</t>
  </si>
  <si>
    <t>صيدلية 0000</t>
  </si>
  <si>
    <t>مؤسسة معا المتحدة التجارية</t>
  </si>
  <si>
    <t>صيدلية بهجة الحياة الطبية</t>
  </si>
  <si>
    <t>شركة رعاية جاد الطبيه</t>
  </si>
  <si>
    <t>صيدلية مسار الدواء الطبية</t>
  </si>
  <si>
    <t>ﺟﻤﻌﻴﺔ اﻟﺪﻋﻮة واﻹرﺷﺎد وﺗﻮﻋﻴﺔ اﻟﺠﺎﻟﻴﺎت ﺑﺎﻟﺮوﺿﺔ</t>
  </si>
  <si>
    <t>صيدلية ديوان الدواء</t>
  </si>
  <si>
    <t>صيدلية رحاب الدواء الطبية</t>
  </si>
  <si>
    <t>صيدلية الأسرة الحديثة الطبية</t>
  </si>
  <si>
    <t>صيدلية مهد الدواء الطبية</t>
  </si>
  <si>
    <t>صيدلية نقاء الصحة الطبية</t>
  </si>
  <si>
    <t>ﺷﺮﻛﺔ ﻣﺤﺘﺮﻓﻮن اﺗﺼﺎل اﻟﺘﺠﺎرﻳﺔ شركة شخص واحد</t>
  </si>
  <si>
    <t>شركة صيدلية وصفة الخليج الطبية</t>
  </si>
  <si>
    <t>شركة التفاح الذكي  للادوية</t>
  </si>
  <si>
    <t>شركة العلوم والتكنولوجيا للخدمات التجاريه</t>
  </si>
  <si>
    <t>صيدلية قلب الدواء الطبية</t>
  </si>
  <si>
    <t>صيدلية النظيم</t>
  </si>
  <si>
    <t>شركة العدود للمقاولات</t>
  </si>
  <si>
    <t>شركة الجواهر الشفاء للادوية</t>
  </si>
  <si>
    <t>شركة الفارابي لطب وتقويم الاسنان</t>
  </si>
  <si>
    <t>مجمع الريان الطبي</t>
  </si>
  <si>
    <t>مؤسسة خالد عبد العزيز بن زامل السليم</t>
  </si>
  <si>
    <t>صيدلية لؤلوة امون الطبية</t>
  </si>
  <si>
    <t>عيادات نور</t>
  </si>
  <si>
    <t>شركة بصمة الأدوية الطبية</t>
  </si>
  <si>
    <t>صيدلية أضواء الوصفة للأدوية</t>
  </si>
  <si>
    <t>Britam Arabia</t>
  </si>
  <si>
    <t>شركة دلتا الرياض الطبيه</t>
  </si>
  <si>
    <t>.......</t>
  </si>
  <si>
    <t>صيدلية الجناح الطبي</t>
  </si>
  <si>
    <t>صيدلية زهرة الأمل للأدوية</t>
  </si>
  <si>
    <t>صيدلية زهرة سامي</t>
  </si>
  <si>
    <t>صيدلية سر الصحة</t>
  </si>
  <si>
    <t>شركة صحة القلب الطبية</t>
  </si>
  <si>
    <t>شركة نسيج الابتكار للاستثمار</t>
  </si>
  <si>
    <t>صيدلية سلامتك</t>
  </si>
  <si>
    <t>صيدلية النور</t>
  </si>
  <si>
    <t>مؤسسة الصيدلة الحديثة التجارية</t>
  </si>
  <si>
    <t>شركة أصول الدواء التجارية</t>
  </si>
  <si>
    <t>المشتريات</t>
  </si>
  <si>
    <t>مشتريات</t>
  </si>
  <si>
    <t>مؤسسة اشواق محمد بن مكعدل بن عاتي للتجارة</t>
  </si>
  <si>
    <t>موردين</t>
  </si>
  <si>
    <t>شركة انهار العناية للتجارة</t>
  </si>
  <si>
    <t>شركة اسرار العروبة</t>
  </si>
  <si>
    <t>شركة روائع ليون</t>
  </si>
  <si>
    <t>شركة نماء الشامل للتجارة</t>
  </si>
  <si>
    <t>شركة اسرار الزرقا</t>
  </si>
  <si>
    <t>شركة دنيا الاسرة</t>
  </si>
  <si>
    <t>شركة صدي الاخلاص للتجارة</t>
  </si>
  <si>
    <t>شركة دنيا الاسرة التجارية</t>
  </si>
  <si>
    <t>شركة اسرار المدينه</t>
  </si>
  <si>
    <t>شركة دراما الدولية للتجارة</t>
  </si>
  <si>
    <t>شركة رواد التجميل للتجارة</t>
  </si>
  <si>
    <t>مؤسسة النظافة المختصة للتجارة</t>
  </si>
  <si>
    <t>مؤسسة سوار العناية للتجارة</t>
  </si>
  <si>
    <t>مؤسسة عبدالله ربيعان الربيعان</t>
  </si>
  <si>
    <t>مؤسسة سحر محمد عسيري</t>
  </si>
  <si>
    <t>شركة عبدالله سعيد باوزير للتجارة</t>
  </si>
  <si>
    <t>شركه عبد العزيز الدرسوني</t>
  </si>
  <si>
    <t>مؤسسه النظافه المختصه للتجاره</t>
  </si>
  <si>
    <t>كنز الشتاء</t>
  </si>
  <si>
    <t>شركه باسلامه المتطوره المحدوده</t>
  </si>
  <si>
    <t>شركة برومس PROMISE</t>
  </si>
  <si>
    <t>مؤسسة راما المتحدة</t>
  </si>
  <si>
    <t>شركة ود السعادة للتجارة</t>
  </si>
  <si>
    <t>مستودع مظلة الدواء للادويه</t>
  </si>
  <si>
    <t>شركة ركن الهبة االتجارية</t>
  </si>
  <si>
    <t>مؤسسه سالم عمر سالم العوبثاني</t>
  </si>
  <si>
    <t>مؤسسة اسطول الفرسان للكماليات</t>
  </si>
  <si>
    <t>مؤسسة هشام ابراهيم عبد الله فلاته</t>
  </si>
  <si>
    <t>مؤسسة شفا الحياه التجارية</t>
  </si>
  <si>
    <t>شركة عبد الرحمن علي فقيهي</t>
  </si>
  <si>
    <t>شركة جنة العرائس للتجارة</t>
  </si>
  <si>
    <t>شركة عبد العزيز احمد الدرسوني للتجارة</t>
  </si>
  <si>
    <t>مؤسسه شيبه الخليج للتجاره</t>
  </si>
  <si>
    <t>شركه الباسم للتجاره</t>
  </si>
  <si>
    <t>شركة ميم الخماسية للتصنيع</t>
  </si>
  <si>
    <t>مؤسسة بدر جزاء محمد العلوي لمستحضرات التجميل</t>
  </si>
  <si>
    <t>روائع المستلزمات</t>
  </si>
  <si>
    <t>مؤسسة ركائز اللؤلؤة للتجارة</t>
  </si>
  <si>
    <t>شركة النخيل سبأ للتجارة</t>
  </si>
  <si>
    <t>الوزن المثالي</t>
  </si>
  <si>
    <t>شركة دلتا الرياض</t>
  </si>
  <si>
    <t>شركة اسرار البراري التجارية</t>
  </si>
  <si>
    <t>فالي لايف</t>
  </si>
  <si>
    <t>مؤسسة زينة العناية التجارية</t>
  </si>
  <si>
    <t>مؤسسة الرعاية الثلاثية الطبية</t>
  </si>
  <si>
    <t>مؤسسة بلسم الاختيار للتجارة</t>
  </si>
  <si>
    <t>احمد بكر</t>
  </si>
  <si>
    <t>ذمم موظفين</t>
  </si>
  <si>
    <t>علي السيد</t>
  </si>
  <si>
    <t>محمد مجدي</t>
  </si>
  <si>
    <t>الرفاعي</t>
  </si>
  <si>
    <t>احمد العوبثاني</t>
  </si>
  <si>
    <t>مجمع الإهلاك</t>
  </si>
  <si>
    <t>مجمع الاهلاك</t>
  </si>
  <si>
    <t xml:space="preserve">ضريبة القيمة المضافة </t>
  </si>
  <si>
    <t>م. مستحقة</t>
  </si>
  <si>
    <t>هيئة الزكاه الدخل</t>
  </si>
  <si>
    <t>مخصص الزكاة</t>
  </si>
  <si>
    <t>مخصص نهاية الخدمة</t>
  </si>
  <si>
    <t xml:space="preserve">راس المال </t>
  </si>
  <si>
    <t>أرباح وخسائر مرحلة</t>
  </si>
  <si>
    <t>ارباح وخسائر</t>
  </si>
  <si>
    <t>جاري صاحب المؤسسة</t>
  </si>
  <si>
    <t>جاري الشريك</t>
  </si>
  <si>
    <t>المبيعات</t>
  </si>
  <si>
    <t>مبيعات</t>
  </si>
  <si>
    <t>مردودات المبيعات</t>
  </si>
  <si>
    <t>إيرادات أخرى</t>
  </si>
  <si>
    <t>ايرادات اخري</t>
  </si>
  <si>
    <t>مصروفات أخرى</t>
  </si>
  <si>
    <t>م. عمومية وادارية</t>
  </si>
  <si>
    <t xml:space="preserve">مصاريف اشتراك برنامج </t>
  </si>
  <si>
    <t>اجور ومرتبات</t>
  </si>
  <si>
    <t>رسوم حكومية وتصديقات</t>
  </si>
  <si>
    <t>مصروفات كهرباء ومياه</t>
  </si>
  <si>
    <t>مصروف الاهلاك</t>
  </si>
  <si>
    <t>مصروفات هاتف وبريد</t>
  </si>
  <si>
    <t>التامينات الاجتماعية</t>
  </si>
  <si>
    <t>عمولات بنكية</t>
  </si>
  <si>
    <t xml:space="preserve">اتعاب مهنية  </t>
  </si>
  <si>
    <t>نهاية الخدمة</t>
  </si>
  <si>
    <t>دفعات مقدمة للموردين</t>
  </si>
  <si>
    <t>مالك الشركة</t>
  </si>
  <si>
    <t>ذمم تجارية مدينة</t>
  </si>
  <si>
    <t>الزكاة الشرعية</t>
  </si>
  <si>
    <t>مكافأة نهاية الخدمة</t>
  </si>
  <si>
    <t>اشتراكات</t>
  </si>
  <si>
    <t>مخصص منافع موظفين</t>
  </si>
  <si>
    <t>شركةبصمة الخليج المحدودة</t>
  </si>
  <si>
    <t>شركة الشخص الواحد - ذات مسئولية محدودة</t>
  </si>
  <si>
    <t>المكون من نهاية الخدمة</t>
  </si>
  <si>
    <t>التـــــدفقــات النقــــديــة مــن أنشطــــة الاستثمـــــار</t>
  </si>
  <si>
    <t>مدفوعات لشراء العقارات والآلات والمـعـدات</t>
  </si>
  <si>
    <t xml:space="preserve">أطراف ذوى علاقة </t>
  </si>
  <si>
    <t>الأرباح المدورة</t>
  </si>
  <si>
    <t>الإحتياطى النظامى</t>
  </si>
  <si>
    <t>مخصص منافع الموظفين المدور</t>
  </si>
  <si>
    <t>الإجمــالى</t>
  </si>
  <si>
    <t>يخصـم :</t>
  </si>
  <si>
    <t>مجموع الأصول طويلة الآجل</t>
  </si>
  <si>
    <t>الوعاء الزكوى</t>
  </si>
  <si>
    <t>الزكاة الشرعية للوعاء ( 2.5%*354/365 )</t>
  </si>
  <si>
    <t>شركة بصمة الخليج المحدودة</t>
  </si>
  <si>
    <t>مخصص الزكاة الشرعية</t>
  </si>
  <si>
    <t xml:space="preserve">من 19 نوفمبر  2023م إلي 31 ديسمبر 2024م </t>
  </si>
  <si>
    <t>ربح الفترة قبل الزكاة الشرعية</t>
  </si>
  <si>
    <t>الأرباح التشغيلية</t>
  </si>
  <si>
    <t>مخزون البضائع</t>
  </si>
  <si>
    <t>السيد/ سالم عمر سالم العويثاني</t>
  </si>
  <si>
    <t>إن العناصر  الأساسية لوعاء الزكاة كما يلي:</t>
  </si>
  <si>
    <t>وعاء الزكاة الشرعية</t>
  </si>
  <si>
    <t>إن حركة مخصص الزكاة هي كما يلي:</t>
  </si>
  <si>
    <t>تستحق الزكاة بواقع 2.50% من الوعاء الزكوي بعد تعديلها بفروقات الأيام للفترة.</t>
  </si>
  <si>
    <t>المكون خلال الفترة</t>
  </si>
  <si>
    <t>صافي ربح الفترة</t>
  </si>
  <si>
    <t>النقــد ومــا في حكمــه في أخر الفترة</t>
  </si>
  <si>
    <t xml:space="preserve">المكون عن الفترة </t>
  </si>
  <si>
    <t>الممتلكات والمـعـدات ـ صافي</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</si>
  <si>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حيث تم قياس التزام مكافأة نهاية الخدمة والتكلفة التي يتم تحملها بموجب نظام العمل السعودي وفقاً للمبلغ غير المخصوم لاستحقاق الموظفين كما في 31 ديسمبر 2024م.</t>
  </si>
  <si>
    <t>الموقف الزكوي</t>
  </si>
  <si>
    <t>الذمم التجارية المدينة</t>
  </si>
  <si>
    <t>مشتريات، صافي</t>
  </si>
  <si>
    <t>مخزون نهاية الفترة</t>
  </si>
  <si>
    <t>مصروفات مستحقة وأرصدة دائنة أخرى</t>
  </si>
  <si>
    <t>الأصــــــــــــول</t>
  </si>
  <si>
    <t>مطلوب من طرف ذو علاقة</t>
  </si>
  <si>
    <t>الأصــول غير المتداولة</t>
  </si>
  <si>
    <t>مجموع الأصــول غير المتداولة</t>
  </si>
  <si>
    <t>مـجـمـوع الالـتـزامــات غير المتداولة</t>
  </si>
  <si>
    <t>الأرباح المبقاة</t>
  </si>
  <si>
    <t>"إن الإيضاحات المرفقة من (1) إلى (18) تشكل جزءً لا يتجزأ من هذه القوائم المالية وتقرأ معها"</t>
  </si>
  <si>
    <t>مجموع الأصــــــــــول</t>
  </si>
  <si>
    <t xml:space="preserve">قائمة الدخل الشامل للفترة المالية من 19 نوفمبر 2023م حتى 31 ديسمبر 2024م </t>
  </si>
  <si>
    <t>الفترة من 19 نوفمبر 2023م
حتى 31 ديسمبر 2024م</t>
  </si>
  <si>
    <t>مـصـروفـات إدارية وعمومية</t>
  </si>
  <si>
    <t xml:space="preserve">قائمة التغيرات للفترة المالية من 19 نوفمبر 2023م إلى 31 ديسمبر 2024م </t>
  </si>
  <si>
    <t>إجمالي الدخل الشامل</t>
  </si>
  <si>
    <t>أرباح مبقاة</t>
  </si>
  <si>
    <t>الدخل الشامل الآخر</t>
  </si>
  <si>
    <t>التــدفقــات النقـديــة مـن الأنشطة التشغيلية</t>
  </si>
  <si>
    <t>النقــد ومــا في حكمــه في أول الفترة</t>
  </si>
  <si>
    <t>التغير في النقد وما في حكمه</t>
  </si>
  <si>
    <t>صافى النقد الناتج من الأنشطة التمويلية</t>
  </si>
  <si>
    <t xml:space="preserve"> رأس المال</t>
  </si>
  <si>
    <t>التـــــدفقــات النقــــديــة مــن الأنشطة التمويلية</t>
  </si>
  <si>
    <t>التغيــر في الأصول والالتزامات التشغيلية</t>
  </si>
  <si>
    <t>الرصيد كما في 19 نوفمبر 2023م</t>
  </si>
  <si>
    <t>قائمة التدفقات النقدية للفترة المالية من 19 نوفمبر 2023م إلى 31 ديسمبر 2024م</t>
  </si>
  <si>
    <t>صــافي النقـد (المستخدم في) الأنشطة الاستثمارية</t>
  </si>
  <si>
    <t>دفعات مقدمة وأرصدة مدينة أخرى</t>
  </si>
  <si>
    <t>استهلاك ممتلكات ومعدات</t>
  </si>
  <si>
    <t>الالتزامات وحـقـوق الملكية</t>
  </si>
  <si>
    <t>الالتزامات الـمـتـداولـة</t>
  </si>
  <si>
    <t>مـجـمـوع الالتزامات الـمـتـداولـة</t>
  </si>
  <si>
    <t>الالتزامات غير المتداولة</t>
  </si>
  <si>
    <t>مجموع الالتزامات</t>
  </si>
  <si>
    <t>مجموع الالتزامات وحـقـوق الملكية</t>
  </si>
  <si>
    <t>النقد (المستخدم في) الأنشطة التشغيلية</t>
  </si>
  <si>
    <t>5 -</t>
  </si>
  <si>
    <t>6 -</t>
  </si>
  <si>
    <t>7 -</t>
  </si>
  <si>
    <t>8 -</t>
  </si>
  <si>
    <r>
      <t xml:space="preserve">تتمثــــــل الأطراف ذات العلاقة في الشركــــــــاء بالشركة وكبــــــــار موظفي الإدارة بالشركة والمنشآت التي يملكها أو يديرها هذه الجهات وكذلك المنشآت التي تمارس على هذه الجهات سيطرة مشتركة أو نفوذا جوهريا. وفيما يلي ملخصا بأهم المعاملات التي تمت بين الشركة والأطراف ذوي العلاقة خلال الفترة :
</t>
    </r>
    <r>
      <rPr>
        <b/>
        <sz val="13"/>
        <color theme="1"/>
        <rFont val="Sakkal Majalla"/>
      </rPr>
      <t>طبيعة وحجم المعاملات</t>
    </r>
    <r>
      <rPr>
        <sz val="13"/>
        <color theme="1"/>
        <rFont val="Sakkal Majalla"/>
      </rPr>
      <t xml:space="preserve">
 تتمثل طبيعة وحجم التعامل مع الاطراف ذات العلاقة خلال الفترة المنتهية في 31 ديسمبر 2024م كما يلي:</t>
    </r>
  </si>
  <si>
    <t>9 -</t>
  </si>
  <si>
    <t>المعاملات مع اطراف ذات العلاقة</t>
  </si>
  <si>
    <t>المطلوب من طرف ذو علاقة:</t>
  </si>
  <si>
    <t>طبيعة
العلاقة</t>
  </si>
  <si>
    <t>طبيعـــــــــــة
المعاملة</t>
  </si>
  <si>
    <t>إيضاحات حول القوائم للفترة المالية من 19 نوفمبر 2023م حتى 31 ديسمبر 2024م</t>
  </si>
  <si>
    <t>10 -</t>
  </si>
  <si>
    <t>الإستهلاك المتراكم:</t>
  </si>
  <si>
    <t>الرصيد في 19 نوفمبر 2023م</t>
  </si>
  <si>
    <t>في 31 ديسمبر 2024م</t>
  </si>
  <si>
    <t>أجهزة حاسب
آلي و طابعات</t>
  </si>
  <si>
    <t>11 -</t>
  </si>
  <si>
    <t>12 -</t>
  </si>
  <si>
    <t>الإضافات</t>
  </si>
  <si>
    <t>أتعاب مهنية مستحقة</t>
  </si>
  <si>
    <t>13 -</t>
  </si>
  <si>
    <t>14 -</t>
  </si>
  <si>
    <t>عدد
الحصص</t>
  </si>
  <si>
    <t>القيمة
الاسمية</t>
  </si>
  <si>
    <t>اسم الشريك</t>
  </si>
  <si>
    <t>(الحسميات)</t>
  </si>
  <si>
    <t>15 -</t>
  </si>
  <si>
    <t>16 -</t>
  </si>
  <si>
    <t>رسوم حكومية وغرامات</t>
  </si>
  <si>
    <t>كهرباء ومياه</t>
  </si>
  <si>
    <t>أخرى متنوعة</t>
  </si>
  <si>
    <t>أجور ورواتب وما في حكمها</t>
  </si>
  <si>
    <t>أتعاب مهنية</t>
  </si>
  <si>
    <t>هاتف وبريد وأنترنت</t>
  </si>
  <si>
    <t>حـُـدِدَ رأس مــال الشركــة بمبلغ 200,000 ريال سعودي (فقط مئتا ألف ريال سعودي لا غير) مقسم إلى 1 حصة (فقط حصة واحدة لا غير) نقدية متساوية القيمة، تبلغ القيمة الإسمية لكل منها 200,000 ريال مدفوعة ومملوكة بالكامل للشريك كما يلي :</t>
  </si>
  <si>
    <t>قدمت الشركة إقراراتها الزكوية عن الفترة المنتهية في 31 ديسمبر 2024م وحصلت على شهادة الزكاة صالحة الاستخدام حتى
 30 إبريل 2026م ولم تستلم الشركة إيه ربوط زكوية أخرى حتى تاريخه.</t>
  </si>
  <si>
    <t>شركة شخص واحد - ذات مسئولية محدودة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</si>
</sst>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Black]\(#,##0\);\ـ\ـ\ـ\ـ\ـ"/>
  </numFmts>
  <fonts count="22" x14ac:knownFonts="1">
    <font>
      <sz val="11"/>
      <color theme="1"/>
      <name val="Arial"/>
      <family val="2"/>
      <scheme val="minor"/>
    </font>
    <font>
      <sz val="10"/>
      <name val="Arial"/>
      <family val="2"/>
    </font>
    <font>
      <sz val="10"/>
      <name val="Arial"/>
      <family val="2"/>
      <charset val="178"/>
    </font>
    <font>
      <sz val="10"/>
      <name val="Arabic Transparent"/>
      <charset val="178"/>
    </font>
    <font>
      <sz val="10"/>
      <name val="Arial"/>
      <family val="2"/>
    </font>
    <font>
      <u/>
      <sz val="10"/>
      <name val="Arabic Transparent"/>
      <charset val="178"/>
    </font>
    <font>
      <sz val="11"/>
      <color rgb="FFFF0000"/>
      <name val="Arial"/>
      <family val="2"/>
      <scheme val="minor"/>
    </font>
    <font>
      <sz val="11"/>
      <color indexed="8"/>
      <name val="Calibri"/>
      <family val="2"/>
    </font>
    <font>
      <sz val="11"/>
      <color theme="1"/>
      <name val="Arial"/>
      <family val="2"/>
      <scheme val="minor"/>
    </font>
    <font>
      <b/>
      <sz val="13"/>
      <color rgb="FF000000"/>
      <name val="Sakkal Majalla"/>
    </font>
    <font>
      <b/>
      <u/>
      <sz val="13"/>
      <color rgb="FF000000"/>
      <name val="Sakkal Majalla"/>
    </font>
    <font>
      <sz val="13"/>
      <color rgb="FF000000"/>
      <name val="Sakkal Majalla"/>
    </font>
    <font>
      <sz val="13"/>
      <color theme="1"/>
      <name val="Sakkal Majalla"/>
    </font>
    <font>
      <b/>
      <sz val="13"/>
      <name val="Sakkal Majalla"/>
    </font>
    <font>
      <b/>
      <sz val="13"/>
      <color theme="1"/>
      <name val="Sakkal Majalla"/>
    </font>
    <font>
      <sz val="13"/>
      <name val="Sakkal Majalla"/>
    </font>
    <font>
      <b/>
      <u/>
      <sz val="13"/>
      <color theme="1"/>
      <name val="Sakkal Majalla"/>
    </font>
    <font>
      <b/>
      <u/>
      <sz val="13"/>
      <name val="Sakkal Majalla"/>
    </font>
    <font>
      <sz val="13"/>
      <color theme="1" tint="4.9989318521683403E-2"/>
      <name val="Sakkal Majalla"/>
    </font>
    <font>
      <b/>
      <sz val="13"/>
      <color theme="1" tint="4.9989318521683403E-2"/>
      <name val="Sakkal Majalla"/>
    </font>
    <font>
      <u/>
      <sz val="13"/>
      <color rgb="FF000000"/>
      <name val="Sakkal Majalla"/>
    </font>
    <font>
      <u/>
      <sz val="13"/>
      <name val="Sakkal Majalla"/>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2">
    <xf numFmtId="0" fontId="0" fillId="0" borderId="0"/>
    <xf numFmtId="0" fontId="1" fillId="0" borderId="0"/>
    <xf numFmtId="0" fontId="2" fillId="0" borderId="0" applyNumberFormat="0">
      <alignment horizontal="right"/>
    </xf>
    <xf numFmtId="0" fontId="1" fillId="0" borderId="0"/>
    <xf numFmtId="43" fontId="1" fillId="0" borderId="0" applyFont="0" applyFill="0" applyBorder="0" applyAlignment="0" applyProtection="0"/>
    <xf numFmtId="0" fontId="1" fillId="0" borderId="0"/>
    <xf numFmtId="0" fontId="3" fillId="0" borderId="0"/>
    <xf numFmtId="0" fontId="1" fillId="0" borderId="0"/>
    <xf numFmtId="0" fontId="4" fillId="0" borderId="0"/>
    <xf numFmtId="9" fontId="3" fillId="0" borderId="0" applyFont="0" applyFill="0" applyBorder="0" applyAlignment="0" applyProtection="0"/>
    <xf numFmtId="0" fontId="5" fillId="0" borderId="0" applyNumberFormat="0">
      <alignment horizontal="right"/>
    </xf>
    <xf numFmtId="164" fontId="8" fillId="0" borderId="0" applyFont="0" applyFill="0" applyBorder="0" applyAlignment="0" applyProtection="0"/>
  </cellStyleXfs>
  <cellXfs count="135">
    <xf numFmtId="0" fontId="0" fillId="0" borderId="0" xfId="0"/>
    <xf numFmtId="4" fontId="0" fillId="0" borderId="0" xfId="0" applyNumberFormat="1"/>
    <xf numFmtId="4" fontId="0" fillId="2" borderId="0" xfId="0" applyNumberFormat="1" applyFill="1"/>
    <xf numFmtId="0" fontId="0" fillId="2" borderId="0" xfId="0" applyFill="1"/>
    <xf numFmtId="4" fontId="6" fillId="0" borderId="0" xfId="0" applyNumberFormat="1" applyFont="1"/>
    <xf numFmtId="0" fontId="6" fillId="0" borderId="0" xfId="0" applyFont="1"/>
    <xf numFmtId="4" fontId="7" fillId="2" borderId="0" xfId="0" applyNumberFormat="1" applyFont="1" applyFill="1"/>
    <xf numFmtId="165" fontId="13" fillId="0" borderId="0" xfId="1" applyNumberFormat="1" applyFont="1" applyAlignment="1">
      <alignment horizontal="right" vertical="center" readingOrder="2"/>
    </xf>
    <xf numFmtId="165" fontId="15" fillId="0" borderId="0" xfId="1" applyNumberFormat="1" applyFont="1" applyAlignment="1">
      <alignment vertical="center" readingOrder="2"/>
    </xf>
    <xf numFmtId="165" fontId="15" fillId="0" borderId="0" xfId="1" applyNumberFormat="1" applyFont="1" applyAlignment="1">
      <alignment horizontal="right" vertical="center" readingOrder="2"/>
    </xf>
    <xf numFmtId="165" fontId="15" fillId="0" borderId="3" xfId="1" applyNumberFormat="1" applyFont="1" applyBorder="1" applyAlignment="1">
      <alignment horizontal="right" vertical="center" readingOrder="2"/>
    </xf>
    <xf numFmtId="165" fontId="17" fillId="0" borderId="0" xfId="1" applyNumberFormat="1" applyFont="1" applyAlignment="1">
      <alignment vertical="center" readingOrder="2"/>
    </xf>
    <xf numFmtId="165" fontId="13" fillId="0" borderId="3" xfId="1" applyNumberFormat="1" applyFont="1" applyBorder="1" applyAlignment="1">
      <alignment horizontal="center" vertical="center" readingOrder="2"/>
    </xf>
    <xf numFmtId="165" fontId="13" fillId="0" borderId="3" xfId="1" applyNumberFormat="1" applyFont="1" applyBorder="1" applyAlignment="1">
      <alignment horizontal="center" vertical="center" wrapText="1" readingOrder="2"/>
    </xf>
    <xf numFmtId="165" fontId="13" fillId="0" borderId="0" xfId="1" applyNumberFormat="1" applyFont="1" applyAlignment="1">
      <alignment vertical="center" readingOrder="2"/>
    </xf>
    <xf numFmtId="165" fontId="17" fillId="0" borderId="0" xfId="1" applyNumberFormat="1" applyFont="1" applyAlignment="1">
      <alignment horizontal="center" vertical="center" readingOrder="2"/>
    </xf>
    <xf numFmtId="165" fontId="13" fillId="0" borderId="2" xfId="1" applyNumberFormat="1" applyFont="1" applyBorder="1" applyAlignment="1">
      <alignment horizontal="right" vertical="center" readingOrder="2"/>
    </xf>
    <xf numFmtId="165" fontId="15" fillId="0" borderId="0" xfId="1" applyNumberFormat="1" applyFont="1" applyAlignment="1">
      <alignment horizontal="center" vertical="center" readingOrder="2"/>
    </xf>
    <xf numFmtId="165" fontId="15" fillId="0" borderId="0" xfId="0" applyNumberFormat="1" applyFont="1" applyAlignment="1">
      <alignment horizontal="center" vertical="center" readingOrder="2"/>
    </xf>
    <xf numFmtId="165" fontId="15" fillId="0" borderId="0" xfId="0" applyNumberFormat="1" applyFont="1" applyAlignment="1">
      <alignment horizontal="right" vertical="center" readingOrder="2"/>
    </xf>
    <xf numFmtId="165" fontId="13" fillId="0" borderId="1" xfId="0" applyNumberFormat="1" applyFont="1" applyBorder="1" applyAlignment="1">
      <alignment horizontal="right" vertical="center" readingOrder="2"/>
    </xf>
    <xf numFmtId="165" fontId="13" fillId="0" borderId="4" xfId="0" applyNumberFormat="1" applyFont="1" applyBorder="1" applyAlignment="1">
      <alignment horizontal="right" vertical="center" readingOrder="2"/>
    </xf>
    <xf numFmtId="165" fontId="13" fillId="0" borderId="1" xfId="1" applyNumberFormat="1" applyFont="1" applyBorder="1" applyAlignment="1">
      <alignment horizontal="right" vertical="center" readingOrder="2"/>
    </xf>
    <xf numFmtId="165" fontId="13" fillId="0" borderId="0" xfId="0" applyNumberFormat="1" applyFont="1" applyAlignment="1">
      <alignment horizontal="right" vertical="center" readingOrder="2"/>
    </xf>
    <xf numFmtId="165" fontId="18" fillId="0" borderId="3" xfId="0" applyNumberFormat="1" applyFont="1" applyBorder="1" applyAlignment="1">
      <alignment horizontal="right" vertical="center" readingOrder="2"/>
    </xf>
    <xf numFmtId="165" fontId="19" fillId="0" borderId="1" xfId="0" applyNumberFormat="1" applyFont="1" applyBorder="1" applyAlignment="1">
      <alignment horizontal="right" vertical="center" readingOrder="2"/>
    </xf>
    <xf numFmtId="165" fontId="13" fillId="0" borderId="5" xfId="0" applyNumberFormat="1" applyFont="1" applyBorder="1" applyAlignment="1">
      <alignment horizontal="right" vertical="center" readingOrder="2"/>
    </xf>
    <xf numFmtId="165" fontId="15" fillId="0" borderId="0" xfId="1" applyNumberFormat="1" applyFont="1" applyAlignment="1">
      <alignment horizontal="center" vertical="center"/>
    </xf>
    <xf numFmtId="165" fontId="9" fillId="0" borderId="3" xfId="0" applyNumberFormat="1" applyFont="1" applyBorder="1" applyAlignment="1">
      <alignment horizontal="center" vertical="center" wrapText="1" readingOrder="2"/>
    </xf>
    <xf numFmtId="165" fontId="11" fillId="0" borderId="0" xfId="0" applyNumberFormat="1" applyFont="1" applyAlignment="1">
      <alignment vertical="center" wrapText="1" readingOrder="2"/>
    </xf>
    <xf numFmtId="165" fontId="9" fillId="0" borderId="0" xfId="0" applyNumberFormat="1" applyFont="1" applyAlignment="1">
      <alignment vertical="center" wrapText="1" readingOrder="2"/>
    </xf>
    <xf numFmtId="165" fontId="15" fillId="0" borderId="0" xfId="2" applyNumberFormat="1" applyFont="1" applyAlignment="1">
      <alignment horizontal="right" vertical="center" readingOrder="2"/>
    </xf>
    <xf numFmtId="165" fontId="15" fillId="0" borderId="2" xfId="1" applyNumberFormat="1" applyFont="1" applyBorder="1" applyAlignment="1">
      <alignment horizontal="right" vertical="center" readingOrder="2"/>
    </xf>
    <xf numFmtId="165" fontId="9" fillId="0" borderId="4" xfId="0" applyNumberFormat="1" applyFont="1" applyBorder="1" applyAlignment="1">
      <alignment vertical="center" wrapText="1" readingOrder="2"/>
    </xf>
    <xf numFmtId="165" fontId="9" fillId="0" borderId="3" xfId="0" applyNumberFormat="1" applyFont="1" applyBorder="1" applyAlignment="1">
      <alignment horizontal="center" vertical="center" readingOrder="2"/>
    </xf>
    <xf numFmtId="165" fontId="9" fillId="0" borderId="0" xfId="0" applyNumberFormat="1" applyFont="1" applyAlignment="1">
      <alignment horizontal="right" vertical="center" readingOrder="2"/>
    </xf>
    <xf numFmtId="165" fontId="9" fillId="0" borderId="0" xfId="0" applyNumberFormat="1" applyFont="1" applyAlignment="1">
      <alignment vertical="center" readingOrder="2"/>
    </xf>
    <xf numFmtId="165" fontId="9" fillId="0" borderId="0" xfId="0" applyNumberFormat="1" applyFont="1" applyAlignment="1">
      <alignment horizontal="center" vertical="center" readingOrder="2"/>
    </xf>
    <xf numFmtId="165" fontId="10" fillId="0" borderId="0" xfId="0" applyNumberFormat="1" applyFont="1" applyAlignment="1">
      <alignment vertical="center" readingOrder="2"/>
    </xf>
    <xf numFmtId="165" fontId="11" fillId="0" borderId="0" xfId="0" applyNumberFormat="1" applyFont="1" applyAlignment="1">
      <alignment horizontal="center" vertical="center" readingOrder="2"/>
    </xf>
    <xf numFmtId="165" fontId="12" fillId="0" borderId="0" xfId="1" applyNumberFormat="1" applyFont="1" applyAlignment="1">
      <alignment horizontal="right" vertical="center" readingOrder="2"/>
    </xf>
    <xf numFmtId="165" fontId="11" fillId="0" borderId="0" xfId="0" applyNumberFormat="1" applyFont="1" applyAlignment="1">
      <alignment horizontal="right" vertical="center" readingOrder="2"/>
    </xf>
    <xf numFmtId="165" fontId="13" fillId="0" borderId="0" xfId="1" applyNumberFormat="1" applyFont="1" applyAlignment="1">
      <alignment horizontal="center" vertical="center" wrapText="1" readingOrder="2"/>
    </xf>
    <xf numFmtId="165" fontId="12" fillId="0" borderId="0" xfId="1" applyNumberFormat="1" applyFont="1" applyAlignment="1">
      <alignment vertical="center" readingOrder="2"/>
    </xf>
    <xf numFmtId="165" fontId="12" fillId="0" borderId="0" xfId="11" applyNumberFormat="1" applyFont="1" applyFill="1" applyAlignment="1">
      <alignment vertical="center" readingOrder="2"/>
    </xf>
    <xf numFmtId="165" fontId="14" fillId="0" borderId="0" xfId="1" applyNumberFormat="1" applyFont="1" applyAlignment="1">
      <alignment horizontal="right" vertical="center" readingOrder="2"/>
    </xf>
    <xf numFmtId="165" fontId="21" fillId="0" borderId="0" xfId="0" applyNumberFormat="1" applyFont="1" applyAlignment="1">
      <alignment horizontal="right" vertical="center" readingOrder="2"/>
    </xf>
    <xf numFmtId="165" fontId="16" fillId="0" borderId="0" xfId="0" applyNumberFormat="1" applyFont="1" applyAlignment="1">
      <alignment vertical="center" readingOrder="2"/>
    </xf>
    <xf numFmtId="165" fontId="21" fillId="0" borderId="0" xfId="1" applyNumberFormat="1" applyFont="1" applyAlignment="1">
      <alignment vertical="center" readingOrder="2"/>
    </xf>
    <xf numFmtId="165" fontId="21" fillId="0" borderId="0" xfId="1" applyNumberFormat="1" applyFont="1" applyAlignment="1">
      <alignment horizontal="center" vertical="center" readingOrder="2"/>
    </xf>
    <xf numFmtId="165" fontId="12" fillId="0" borderId="0" xfId="0" applyNumberFormat="1" applyFont="1" applyAlignment="1">
      <alignment horizontal="right" vertical="center" readingOrder="2"/>
    </xf>
    <xf numFmtId="165" fontId="10" fillId="0" borderId="0" xfId="0" applyNumberFormat="1" applyFont="1" applyAlignment="1">
      <alignment horizontal="right" vertical="center" readingOrder="2"/>
    </xf>
    <xf numFmtId="165" fontId="17" fillId="0" borderId="0" xfId="1" applyNumberFormat="1" applyFont="1" applyAlignment="1">
      <alignment horizontal="right" vertical="center" readingOrder="2"/>
    </xf>
    <xf numFmtId="165" fontId="17" fillId="0" borderId="0" xfId="0" applyNumberFormat="1" applyFont="1" applyAlignment="1">
      <alignment horizontal="right" vertical="center" readingOrder="2"/>
    </xf>
    <xf numFmtId="165" fontId="15" fillId="0" borderId="0" xfId="1" applyNumberFormat="1" applyFont="1" applyAlignment="1">
      <alignment horizontal="center" vertical="center" wrapText="1" readingOrder="2"/>
    </xf>
    <xf numFmtId="165" fontId="15" fillId="0" borderId="0" xfId="1" applyNumberFormat="1" applyFont="1" applyAlignment="1">
      <alignment readingOrder="2"/>
    </xf>
    <xf numFmtId="165" fontId="15" fillId="0" borderId="0" xfId="3" applyNumberFormat="1" applyFont="1" applyAlignment="1">
      <alignment vertical="center" readingOrder="2"/>
    </xf>
    <xf numFmtId="165" fontId="13" fillId="0" borderId="0" xfId="1" applyNumberFormat="1" applyFont="1" applyAlignment="1">
      <alignment horizontal="center" vertical="center" readingOrder="2"/>
    </xf>
    <xf numFmtId="165" fontId="15" fillId="0" borderId="6" xfId="1" applyNumberFormat="1" applyFont="1" applyBorder="1" applyAlignment="1">
      <alignment horizontal="right" vertical="center" readingOrder="2"/>
    </xf>
    <xf numFmtId="165" fontId="18" fillId="0" borderId="2" xfId="0" applyNumberFormat="1" applyFont="1" applyBorder="1" applyAlignment="1">
      <alignment horizontal="right" vertical="center" readingOrder="2"/>
    </xf>
    <xf numFmtId="165" fontId="13" fillId="0" borderId="7" xfId="1" applyNumberFormat="1" applyFont="1" applyBorder="1" applyAlignment="1">
      <alignment horizontal="right" vertical="center" readingOrder="2"/>
    </xf>
    <xf numFmtId="165" fontId="15" fillId="0" borderId="8" xfId="1" applyNumberFormat="1" applyFont="1" applyBorder="1" applyAlignment="1">
      <alignment horizontal="right" vertical="center" readingOrder="2"/>
    </xf>
    <xf numFmtId="165" fontId="13" fillId="0" borderId="9" xfId="1" applyNumberFormat="1" applyFont="1" applyBorder="1" applyAlignment="1">
      <alignment horizontal="right" vertical="center" readingOrder="2"/>
    </xf>
    <xf numFmtId="165" fontId="13" fillId="0" borderId="4" xfId="1" applyNumberFormat="1" applyFont="1" applyBorder="1" applyAlignment="1">
      <alignment horizontal="right" vertical="center" readingOrder="2"/>
    </xf>
    <xf numFmtId="165" fontId="15" fillId="0" borderId="2" xfId="1" applyNumberFormat="1" applyFont="1" applyBorder="1" applyAlignment="1">
      <alignment vertical="center" readingOrder="2"/>
    </xf>
    <xf numFmtId="165" fontId="13" fillId="0" borderId="3" xfId="1" applyNumberFormat="1" applyFont="1" applyBorder="1" applyAlignment="1">
      <alignment horizontal="right" vertical="center" readingOrder="2"/>
    </xf>
    <xf numFmtId="165" fontId="15" fillId="0" borderId="0" xfId="1" applyNumberFormat="1" applyFont="1" applyAlignment="1">
      <alignment vertical="center" wrapText="1" readingOrder="2"/>
    </xf>
    <xf numFmtId="165" fontId="9" fillId="0" borderId="4" xfId="0" applyNumberFormat="1" applyFont="1" applyBorder="1" applyAlignment="1">
      <alignment horizontal="center" vertical="center" readingOrder="2"/>
    </xf>
    <xf numFmtId="165" fontId="11" fillId="0" borderId="0" xfId="0" applyNumberFormat="1" applyFont="1" applyAlignment="1">
      <alignment vertical="center" readingOrder="2"/>
    </xf>
    <xf numFmtId="165" fontId="12" fillId="0" borderId="0" xfId="0" applyNumberFormat="1" applyFont="1" applyAlignment="1">
      <alignment horizontal="center" vertical="center" readingOrder="2"/>
    </xf>
    <xf numFmtId="165" fontId="12" fillId="0" borderId="0" xfId="0" applyNumberFormat="1" applyFont="1" applyAlignment="1">
      <alignment vertical="center" readingOrder="2"/>
    </xf>
    <xf numFmtId="165" fontId="14" fillId="0" borderId="0" xfId="0" applyNumberFormat="1" applyFont="1" applyAlignment="1">
      <alignment horizontal="center" vertical="center" readingOrder="2"/>
    </xf>
    <xf numFmtId="165" fontId="14" fillId="0" borderId="3" xfId="0" applyNumberFormat="1" applyFont="1" applyBorder="1" applyAlignment="1">
      <alignment horizontal="center" vertical="center" readingOrder="2"/>
    </xf>
    <xf numFmtId="165" fontId="16" fillId="0" borderId="0" xfId="0" applyNumberFormat="1" applyFont="1" applyAlignment="1">
      <alignment horizontal="center" vertical="center" readingOrder="2"/>
    </xf>
    <xf numFmtId="165" fontId="9" fillId="0" borderId="4" xfId="0" applyNumberFormat="1" applyFont="1" applyBorder="1" applyAlignment="1">
      <alignment horizontal="right" vertical="center" readingOrder="2"/>
    </xf>
    <xf numFmtId="165" fontId="9" fillId="0" borderId="3" xfId="0" applyNumberFormat="1" applyFont="1" applyBorder="1" applyAlignment="1">
      <alignment vertical="center" readingOrder="2"/>
    </xf>
    <xf numFmtId="165" fontId="11" fillId="0" borderId="0" xfId="0" applyNumberFormat="1" applyFont="1" applyAlignment="1">
      <alignment horizontal="justify" vertical="center" readingOrder="2"/>
    </xf>
    <xf numFmtId="165" fontId="9" fillId="0" borderId="4" xfId="0" applyNumberFormat="1" applyFont="1" applyBorder="1" applyAlignment="1">
      <alignment vertical="center" readingOrder="2"/>
    </xf>
    <xf numFmtId="165" fontId="12" fillId="0" borderId="0" xfId="0" applyNumberFormat="1" applyFont="1" applyAlignment="1">
      <alignment horizontal="justify" vertical="center" readingOrder="2"/>
    </xf>
    <xf numFmtId="165" fontId="13" fillId="0" borderId="0" xfId="2" applyNumberFormat="1" applyFont="1" applyAlignment="1">
      <alignment horizontal="right" vertical="center" readingOrder="2"/>
    </xf>
    <xf numFmtId="165" fontId="9" fillId="0" borderId="2" xfId="0" applyNumberFormat="1" applyFont="1" applyBorder="1" applyAlignment="1">
      <alignment horizontal="center" vertical="center" readingOrder="2"/>
    </xf>
    <xf numFmtId="165" fontId="9" fillId="0" borderId="2" xfId="0" applyNumberFormat="1" applyFont="1" applyBorder="1" applyAlignment="1">
      <alignment vertical="center" readingOrder="2"/>
    </xf>
    <xf numFmtId="165" fontId="15" fillId="0" borderId="0" xfId="1" applyNumberFormat="1" applyFont="1" applyAlignment="1">
      <alignment vertical="top" readingOrder="2"/>
    </xf>
    <xf numFmtId="165" fontId="11" fillId="0" borderId="2" xfId="0" applyNumberFormat="1" applyFont="1" applyBorder="1" applyAlignment="1">
      <alignment vertical="center" readingOrder="2"/>
    </xf>
    <xf numFmtId="165" fontId="11" fillId="0" borderId="1" xfId="0" applyNumberFormat="1" applyFont="1" applyBorder="1" applyAlignment="1">
      <alignment vertical="center" readingOrder="2"/>
    </xf>
    <xf numFmtId="165" fontId="11" fillId="0" borderId="4" xfId="0" applyNumberFormat="1" applyFont="1" applyBorder="1" applyAlignment="1">
      <alignment vertical="center" readingOrder="2"/>
    </xf>
    <xf numFmtId="165" fontId="12" fillId="0" borderId="0" xfId="0" applyNumberFormat="1" applyFont="1" applyAlignment="1">
      <alignment readingOrder="2"/>
    </xf>
    <xf numFmtId="165" fontId="14" fillId="0" borderId="0" xfId="0" applyNumberFormat="1" applyFont="1" applyAlignment="1">
      <alignment readingOrder="2"/>
    </xf>
    <xf numFmtId="165" fontId="15" fillId="0" borderId="0" xfId="1" applyNumberFormat="1" applyFont="1" applyAlignment="1">
      <alignment horizontal="right" vertical="center" readingOrder="2"/>
    </xf>
    <xf numFmtId="165" fontId="15" fillId="0" borderId="3" xfId="1" applyNumberFormat="1" applyFont="1" applyBorder="1" applyAlignment="1">
      <alignment horizontal="right" vertical="center" readingOrder="2"/>
    </xf>
    <xf numFmtId="165" fontId="11" fillId="0" borderId="0" xfId="0" applyNumberFormat="1" applyFont="1" applyAlignment="1">
      <alignment vertical="center" readingOrder="2"/>
    </xf>
    <xf numFmtId="165" fontId="11" fillId="0" borderId="0" xfId="0" applyNumberFormat="1" applyFont="1" applyAlignment="1">
      <alignment horizontal="right" vertical="center" readingOrder="2"/>
    </xf>
    <xf numFmtId="165" fontId="13" fillId="0" borderId="0" xfId="0" applyNumberFormat="1" applyFont="1" applyAlignment="1">
      <alignment horizontal="right" vertical="center" readingOrder="2"/>
    </xf>
    <xf numFmtId="165" fontId="9" fillId="0" borderId="0" xfId="0" applyNumberFormat="1" applyFont="1" applyAlignment="1">
      <alignment vertical="center" readingOrder="2"/>
    </xf>
    <xf numFmtId="165" fontId="15" fillId="0" borderId="2" xfId="1" applyNumberFormat="1" applyFont="1" applyBorder="1" applyAlignment="1">
      <alignment horizontal="right" vertical="center" readingOrder="2"/>
    </xf>
    <xf numFmtId="165" fontId="15" fillId="0" borderId="0" xfId="1" applyNumberFormat="1" applyFont="1" applyAlignment="1">
      <alignment horizontal="center" vertical="center" readingOrder="2"/>
    </xf>
    <xf numFmtId="165" fontId="13" fillId="0" borderId="0" xfId="1" applyNumberFormat="1" applyFont="1" applyAlignment="1">
      <alignment horizontal="right" vertical="center" readingOrder="2"/>
    </xf>
    <xf numFmtId="165" fontId="15" fillId="0" borderId="0" xfId="1" applyNumberFormat="1" applyFont="1" applyAlignment="1">
      <alignment horizontal="right" vertical="center" readingOrder="2"/>
    </xf>
    <xf numFmtId="165" fontId="15" fillId="0" borderId="3" xfId="1" applyNumberFormat="1" applyFont="1" applyBorder="1" applyAlignment="1">
      <alignment horizontal="right" vertical="center" readingOrder="2"/>
    </xf>
    <xf numFmtId="165" fontId="15" fillId="0" borderId="3" xfId="1" applyNumberFormat="1" applyFont="1" applyBorder="1" applyAlignment="1">
      <alignment horizontal="center" vertical="center" readingOrder="2"/>
    </xf>
    <xf numFmtId="165" fontId="15" fillId="0" borderId="3" xfId="1" applyNumberFormat="1" applyFont="1" applyBorder="1" applyAlignment="1">
      <alignment horizontal="center" vertical="center" wrapText="1" readingOrder="2"/>
    </xf>
    <xf numFmtId="165" fontId="15" fillId="0" borderId="2" xfId="1" applyNumberFormat="1" applyFont="1" applyBorder="1" applyAlignment="1">
      <alignment horizontal="center" vertical="center" readingOrder="2"/>
    </xf>
    <xf numFmtId="165" fontId="14" fillId="0" borderId="0" xfId="0" applyNumberFormat="1" applyFont="1" applyAlignment="1">
      <alignment horizontal="center" vertical="center" wrapText="1" readingOrder="2"/>
    </xf>
    <xf numFmtId="165" fontId="14" fillId="0" borderId="3" xfId="0" applyNumberFormat="1" applyFont="1" applyBorder="1" applyAlignment="1">
      <alignment horizontal="center" vertical="center" readingOrder="2"/>
    </xf>
    <xf numFmtId="165" fontId="14" fillId="0" borderId="0" xfId="0" applyNumberFormat="1" applyFont="1" applyAlignment="1">
      <alignment horizontal="center" vertical="center" readingOrder="2"/>
    </xf>
    <xf numFmtId="165" fontId="12" fillId="0" borderId="2" xfId="0" applyNumberFormat="1" applyFont="1" applyBorder="1" applyAlignment="1">
      <alignment horizontal="right" vertical="center" readingOrder="2"/>
    </xf>
    <xf numFmtId="165" fontId="15" fillId="0" borderId="0" xfId="1" applyNumberFormat="1" applyFont="1" applyAlignment="1">
      <alignment vertical="center" readingOrder="2"/>
    </xf>
    <xf numFmtId="165" fontId="12" fillId="0" borderId="0" xfId="0" applyNumberFormat="1" applyFont="1" applyAlignment="1">
      <alignment horizontal="right" vertical="top" wrapText="1" readingOrder="2"/>
    </xf>
    <xf numFmtId="165" fontId="11" fillId="0" borderId="0" xfId="0" applyNumberFormat="1" applyFont="1" applyAlignment="1">
      <alignment horizontal="center" vertical="center" readingOrder="2"/>
    </xf>
    <xf numFmtId="165" fontId="11" fillId="0" borderId="0" xfId="0" applyNumberFormat="1" applyFont="1" applyAlignment="1">
      <alignment horizontal="right" vertical="center" readingOrder="2"/>
    </xf>
    <xf numFmtId="165" fontId="10" fillId="0" borderId="0" xfId="0" applyNumberFormat="1" applyFont="1" applyAlignment="1">
      <alignment horizontal="right" vertical="center" readingOrder="2"/>
    </xf>
    <xf numFmtId="165" fontId="11" fillId="0" borderId="0" xfId="0" applyNumberFormat="1" applyFont="1" applyAlignment="1">
      <alignment vertical="center" readingOrder="2"/>
    </xf>
    <xf numFmtId="165" fontId="13" fillId="0" borderId="0" xfId="0" applyNumberFormat="1" applyFont="1" applyAlignment="1">
      <alignment horizontal="right" vertical="center" readingOrder="2"/>
    </xf>
    <xf numFmtId="165" fontId="9" fillId="0" borderId="0" xfId="0" applyNumberFormat="1" applyFont="1" applyAlignment="1">
      <alignment horizontal="right" vertical="center" readingOrder="2"/>
    </xf>
    <xf numFmtId="165" fontId="11" fillId="0" borderId="0" xfId="0" applyNumberFormat="1" applyFont="1" applyAlignment="1">
      <alignment horizontal="right" vertical="center" wrapText="1" readingOrder="2"/>
    </xf>
    <xf numFmtId="165" fontId="11" fillId="0" borderId="0" xfId="0" applyNumberFormat="1" applyFont="1" applyAlignment="1">
      <alignment horizontal="justify" vertical="center" readingOrder="2"/>
    </xf>
    <xf numFmtId="165" fontId="15" fillId="0" borderId="0" xfId="1" applyNumberFormat="1" applyFont="1" applyAlignment="1">
      <alignment horizontal="right" vertical="top" wrapText="1" readingOrder="2"/>
    </xf>
    <xf numFmtId="165" fontId="15" fillId="0" borderId="0" xfId="1" applyNumberFormat="1" applyFont="1" applyAlignment="1">
      <alignment horizontal="center" vertical="center"/>
    </xf>
    <xf numFmtId="165" fontId="15" fillId="0" borderId="0" xfId="1" applyNumberFormat="1" applyFont="1" applyAlignment="1">
      <alignment horizontal="right" vertical="center"/>
    </xf>
    <xf numFmtId="165" fontId="12" fillId="0" borderId="0" xfId="1" applyNumberFormat="1" applyFont="1" applyAlignment="1">
      <alignment horizontal="center" vertical="center" readingOrder="2"/>
    </xf>
    <xf numFmtId="165" fontId="12" fillId="0" borderId="0" xfId="0" applyNumberFormat="1" applyFont="1" applyAlignment="1">
      <alignment horizontal="justify" vertical="center" readingOrder="2"/>
    </xf>
    <xf numFmtId="165" fontId="16" fillId="0" borderId="0" xfId="0" applyNumberFormat="1" applyFont="1" applyAlignment="1">
      <alignment vertical="center" readingOrder="2"/>
    </xf>
    <xf numFmtId="165" fontId="12" fillId="0" borderId="0" xfId="0" applyNumberFormat="1" applyFont="1" applyAlignment="1">
      <alignment horizontal="justify" vertical="center" wrapText="1" readingOrder="2"/>
    </xf>
    <xf numFmtId="165" fontId="15" fillId="0" borderId="0" xfId="1" applyNumberFormat="1" applyFont="1" applyAlignment="1">
      <alignment horizontal="right" vertical="center" wrapText="1" readingOrder="2"/>
    </xf>
    <xf numFmtId="165" fontId="9" fillId="0" borderId="0" xfId="0" applyNumberFormat="1" applyFont="1" applyAlignment="1">
      <alignment horizontal="center" vertical="center" wrapText="1" readingOrder="2"/>
    </xf>
    <xf numFmtId="165" fontId="9" fillId="0" borderId="3" xfId="0" applyNumberFormat="1" applyFont="1" applyBorder="1" applyAlignment="1">
      <alignment horizontal="center" vertical="center" readingOrder="2"/>
    </xf>
    <xf numFmtId="165" fontId="9" fillId="0" borderId="0" xfId="0" applyNumberFormat="1" applyFont="1" applyAlignment="1">
      <alignment horizontal="center" vertical="center" readingOrder="2"/>
    </xf>
    <xf numFmtId="165" fontId="13" fillId="0" borderId="3" xfId="1" applyNumberFormat="1" applyFont="1" applyBorder="1" applyAlignment="1">
      <alignment horizontal="center" vertical="center" wrapText="1" readingOrder="2"/>
    </xf>
    <xf numFmtId="165" fontId="15" fillId="0" borderId="2" xfId="1" applyNumberFormat="1" applyFont="1" applyBorder="1" applyAlignment="1">
      <alignment horizontal="right" vertical="center" readingOrder="2"/>
    </xf>
    <xf numFmtId="165" fontId="9" fillId="0" borderId="4" xfId="0" applyNumberFormat="1" applyFont="1" applyBorder="1" applyAlignment="1">
      <alignment vertical="center" readingOrder="2"/>
    </xf>
    <xf numFmtId="165" fontId="13" fillId="0" borderId="4" xfId="1" applyNumberFormat="1" applyFont="1" applyBorder="1" applyAlignment="1">
      <alignment horizontal="right" vertical="center" readingOrder="2"/>
    </xf>
    <xf numFmtId="165" fontId="9" fillId="0" borderId="3" xfId="0" applyNumberFormat="1" applyFont="1" applyBorder="1" applyAlignment="1">
      <alignment horizontal="center" vertical="center" wrapText="1" readingOrder="2"/>
    </xf>
    <xf numFmtId="165" fontId="20" fillId="0" borderId="0" xfId="0" applyNumberFormat="1" applyFont="1" applyAlignment="1">
      <alignment horizontal="right" vertical="center" readingOrder="2"/>
    </xf>
    <xf numFmtId="165" fontId="15" fillId="0" borderId="3" xfId="0" applyNumberFormat="1" applyFont="1" applyBorder="1" applyAlignment="1">
      <alignment horizontal="right" vertical="center" readingOrder="2"/>
    </xf>
    <xf numFmtId="165" fontId="13" fillId="0" borderId="2" xfId="0" applyNumberFormat="1" applyFont="1" applyBorder="1" applyAlignment="1">
      <alignment horizontal="right" vertical="center" readingOrder="2"/>
    </xf>
  </cellXfs>
  <cellStyles count="12">
    <cellStyle name="Comma" xfId="11" builtinId="3"/>
    <cellStyle name="Comma 2" xfId="4" xr:uid="{00000000-0005-0000-0000-000000000000}"/>
    <cellStyle name="MS_Arabic" xfId="10" xr:uid="{415FF913-CE40-4D93-A4D3-2C3335906BC6}"/>
    <cellStyle name="MS_Arabic 3" xfId="2" xr:uid="{00000000-0005-0000-0000-000001000000}"/>
    <cellStyle name="Percent 2 2" xfId="9" xr:uid="{3496DF19-94F9-4A39-B6EB-60DDBCF04CA0}"/>
    <cellStyle name="عادي" xfId="0" builtinId="0"/>
    <cellStyle name="عادي 2" xfId="8" xr:uid="{7114DD7F-4713-44A4-80BC-7AFC0C86557E}"/>
    <cellStyle name="عادي 2 2" xfId="7" xr:uid="{4F6B77B2-ABD7-447F-B538-CB3C0924B020}"/>
    <cellStyle name="عادي 3" xfId="6" xr:uid="{15A6E9B1-70AF-4959-9CE2-FDFA5945CFC6}"/>
    <cellStyle name="عادي 7" xfId="5" xr:uid="{A6250BC4-5280-4B0E-85FC-A562A912A257}"/>
    <cellStyle name="عادي 9" xfId="1" xr:uid="{00000000-0005-0000-0000-000003000000}"/>
    <cellStyle name="عادي_المصنع السعودي للأسقف المعدنية ـ 2000م"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R-khaled/Desktop/My%20Documents/&#1578;&#1602;&#1585;&#1610;&#1585;%20&#1605;&#1608;&#1602;&#1601;%20&#1575;&#1604;&#1593;&#1605;&#1604;&#1575;&#1569;%20&#1576;&#1605;&#1603;&#1578;&#1576;%20&#1575;&#1604;&#1582;&#1576;&#15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My%20Documents/&#1578;&#1602;&#1585;&#1610;&#1585;%20&#1605;&#1608;&#1602;&#1601;%20&#1575;&#1604;&#1593;&#1605;&#1604;&#1575;&#1569;%20&#1576;&#1605;&#1603;&#1578;&#1576;%20&#1575;&#1604;&#1582;&#1576;&#15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93;&#1605;&#1604;&#1575;&#1569;%20&#1575;&#1604;&#1605;&#1603;&#1578;&#1576;/K0040%20%20%20&#1588;&#1585;&#1603;&#1577;%20&#1575;&#1604;&#1581;&#1605;&#1575;&#1583;%20&#1604;&#1604;&#1578;&#1580;&#1575;&#1585;&#1577;%20&#1608;&#1575;&#1604;&#1605;&#1602;&#1575;&#1608;&#1604;&#1575;&#1578;/&#1588;&#1585;&#1603;&#1575;&#1578;%20&#1593;&#1576;&#1583;%20&#1575;&#1604;&#1604;&#1607;%20&#1575;&#1604;&#1581;&#1605;&#1575;&#1583;/2018/&#1605;&#1583;&#1575;&#1585;&#1587;%20&#1575;&#1604;&#1578;&#1585;&#1576;&#1610;&#1577;%20&#1608;&#1575;&#1604;&#1578;&#1593;&#1604;&#1610;&#1605;%20&#1600;%20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ocuments%20and%20Settings\sacad\My%20Documents\&#1583;&#1604;&#1605;&#1608;&#1606;%202004\My%20Documents\&#1578;&#1602;&#1585;&#1610;&#1585;%20&#1605;&#1608;&#1602;&#1601;%20&#1575;&#1604;&#1593;&#1605;&#1604;&#1575;&#1569;%20&#1576;&#1605;&#1603;&#1578;&#1576;%20&#1575;&#1604;&#1582;&#1576;&#15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acad/My%20Documents/&#1576;&#1588;&#1610;&#1585;/&#1575;&#1604;&#1593;&#1605;&#1604;&#1575;&#1569;%20&#1575;&#1604;&#1583;&#1575;&#1574;&#1605;&#1608;&#1606;%20&#1604;&#1605;&#1603;&#1578;&#1576;%20&#1575;&#1604;&#1582;&#1576;&#1585;/&#1605;.&#1570;&#1604;%20&#1575;&#1604;&#1588;&#1610;&#1582;/&#1605;&#1572;&#1587;&#1587;&#1577;%20&#1570;&#1604;%20&#1575;&#1604;&#1588;&#1610;&#1582;%20&#1575;&#1604;&#1604;&#1573;&#1578;&#1589;&#1575;&#1604;&#1575;&#1578;%20&#1600;%20&#1605;&#1610;&#1586;&#1575;&#1606;&#1610;&#1577;/&#1605;&#1572;&#1587;&#1587;&#1577;%20&#1570;&#1604;%20&#1575;&#1604;&#1588;&#1610;&#1582;%20&#1605;&#1610;&#1586;&#1575;&#1606;&#1610;&#1577;%202003&#16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R-khaled/Desktop/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كشف بعملاء المكتب"/>
      <sheetName val="موقف العملاء"/>
      <sheetName val="إيرادات مكتب الخبر"/>
      <sheetName val="تقرير أعمال المكتب"/>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ملاحظات صابر"/>
      <sheetName val="التقرير الشهري المعدل"/>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قائمة التدفقات"/>
      <sheetName val="نبذة تاريخية"/>
      <sheetName val="5-3"/>
      <sheetName val="6"/>
      <sheetName val="9-7"/>
      <sheetName val="10"/>
      <sheetName val="13-11"/>
      <sheetName val="16-14"/>
      <sheetName val="إيضاح 15 (2)"/>
      <sheetName val="إيضاح 15 (3)"/>
      <sheetName val="كشف رقم 4"/>
      <sheetName val="كشف رقم 4 (2)"/>
      <sheetName val="إهلاك الأصول 2011 "/>
      <sheetName val="إهلاك الأصول 2008"/>
      <sheetName val="إهلاك الأصول 2007"/>
    </sheetNames>
    <sheetDataSet>
      <sheetData sheetId="0"/>
      <sheetData sheetId="1">
        <row r="7">
          <cell r="B7" t="str">
            <v xml:space="preserve">الأصول </v>
          </cell>
        </row>
      </sheetData>
      <sheetData sheetId="2">
        <row r="2">
          <cell r="B2" t="str">
            <v>شـركـة مـدارس الـتـربـيــة والـتـعـلـيــم الأهـلـيــة</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موقف العملاء"/>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التدفقات النقدية"/>
      <sheetName val="نبذة تاريخية"/>
      <sheetName val="إيضاح 3-4-5"/>
      <sheetName val="إيضاح 6"/>
      <sheetName val="إيضاح7-8-9"/>
      <sheetName val="إيضاح10 -11"/>
      <sheetName val="ميزان المراجعة"/>
      <sheetName val="القيود"/>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7E9D4-9DC2-411D-8B37-9D5512B8C68A}">
  <sheetPr filterMode="1">
    <pageSetUpPr fitToPage="1"/>
  </sheetPr>
  <dimension ref="A1:K154"/>
  <sheetViews>
    <sheetView rightToLeft="1" view="pageBreakPreview" zoomScaleNormal="100" zoomScaleSheetLayoutView="100" workbookViewId="0">
      <selection activeCell="H154" sqref="H154"/>
    </sheetView>
  </sheetViews>
  <sheetFormatPr defaultRowHeight="14.25" x14ac:dyDescent="0.2"/>
  <cols>
    <col min="1" max="1" width="12.625" customWidth="1"/>
    <col min="2" max="2" width="39.5" bestFit="1" customWidth="1"/>
    <col min="3" max="3" width="10" bestFit="1" customWidth="1"/>
    <col min="4" max="4" width="9.5" bestFit="1" customWidth="1"/>
    <col min="5" max="6" width="12.625" bestFit="1" customWidth="1"/>
    <col min="7" max="8" width="11.625" bestFit="1" customWidth="1"/>
    <col min="9" max="9" width="17" bestFit="1" customWidth="1"/>
    <col min="11" max="11" width="11.625" bestFit="1" customWidth="1"/>
    <col min="254" max="254" width="39.5" bestFit="1" customWidth="1"/>
    <col min="255" max="255" width="12.625" customWidth="1"/>
    <col min="256" max="256" width="10" bestFit="1" customWidth="1"/>
    <col min="257" max="257" width="9.5" bestFit="1" customWidth="1"/>
    <col min="258" max="259" width="12.625" bestFit="1" customWidth="1"/>
    <col min="260" max="261" width="11.625" bestFit="1" customWidth="1"/>
    <col min="262" max="262" width="17" bestFit="1" customWidth="1"/>
    <col min="263" max="263" width="10.125" bestFit="1" customWidth="1"/>
    <col min="510" max="510" width="39.5" bestFit="1" customWidth="1"/>
    <col min="511" max="511" width="12.625" customWidth="1"/>
    <col min="512" max="512" width="10" bestFit="1" customWidth="1"/>
    <col min="513" max="513" width="9.5" bestFit="1" customWidth="1"/>
    <col min="514" max="515" width="12.625" bestFit="1" customWidth="1"/>
    <col min="516" max="517" width="11.625" bestFit="1" customWidth="1"/>
    <col min="518" max="518" width="17" bestFit="1" customWidth="1"/>
    <col min="519" max="519" width="10.125" bestFit="1" customWidth="1"/>
    <col min="766" max="766" width="39.5" bestFit="1" customWidth="1"/>
    <col min="767" max="767" width="12.625" customWidth="1"/>
    <col min="768" max="768" width="10" bestFit="1" customWidth="1"/>
    <col min="769" max="769" width="9.5" bestFit="1" customWidth="1"/>
    <col min="770" max="771" width="12.625" bestFit="1" customWidth="1"/>
    <col min="772" max="773" width="11.625" bestFit="1" customWidth="1"/>
    <col min="774" max="774" width="17" bestFit="1" customWidth="1"/>
    <col min="775" max="775" width="10.125" bestFit="1" customWidth="1"/>
    <col min="1022" max="1022" width="39.5" bestFit="1" customWidth="1"/>
    <col min="1023" max="1023" width="12.625" customWidth="1"/>
    <col min="1024" max="1024" width="10" bestFit="1" customWidth="1"/>
    <col min="1025" max="1025" width="9.5" bestFit="1" customWidth="1"/>
    <col min="1026" max="1027" width="12.625" bestFit="1" customWidth="1"/>
    <col min="1028" max="1029" width="11.625" bestFit="1" customWidth="1"/>
    <col min="1030" max="1030" width="17" bestFit="1" customWidth="1"/>
    <col min="1031" max="1031" width="10.125" bestFit="1" customWidth="1"/>
    <col min="1278" max="1278" width="39.5" bestFit="1" customWidth="1"/>
    <col min="1279" max="1279" width="12.625" customWidth="1"/>
    <col min="1280" max="1280" width="10" bestFit="1" customWidth="1"/>
    <col min="1281" max="1281" width="9.5" bestFit="1" customWidth="1"/>
    <col min="1282" max="1283" width="12.625" bestFit="1" customWidth="1"/>
    <col min="1284" max="1285" width="11.625" bestFit="1" customWidth="1"/>
    <col min="1286" max="1286" width="17" bestFit="1" customWidth="1"/>
    <col min="1287" max="1287" width="10.125" bestFit="1" customWidth="1"/>
    <col min="1534" max="1534" width="39.5" bestFit="1" customWidth="1"/>
    <col min="1535" max="1535" width="12.625" customWidth="1"/>
    <col min="1536" max="1536" width="10" bestFit="1" customWidth="1"/>
    <col min="1537" max="1537" width="9.5" bestFit="1" customWidth="1"/>
    <col min="1538" max="1539" width="12.625" bestFit="1" customWidth="1"/>
    <col min="1540" max="1541" width="11.625" bestFit="1" customWidth="1"/>
    <col min="1542" max="1542" width="17" bestFit="1" customWidth="1"/>
    <col min="1543" max="1543" width="10.125" bestFit="1" customWidth="1"/>
    <col min="1790" max="1790" width="39.5" bestFit="1" customWidth="1"/>
    <col min="1791" max="1791" width="12.625" customWidth="1"/>
    <col min="1792" max="1792" width="10" bestFit="1" customWidth="1"/>
    <col min="1793" max="1793" width="9.5" bestFit="1" customWidth="1"/>
    <col min="1794" max="1795" width="12.625" bestFit="1" customWidth="1"/>
    <col min="1796" max="1797" width="11.625" bestFit="1" customWidth="1"/>
    <col min="1798" max="1798" width="17" bestFit="1" customWidth="1"/>
    <col min="1799" max="1799" width="10.125" bestFit="1" customWidth="1"/>
    <col min="2046" max="2046" width="39.5" bestFit="1" customWidth="1"/>
    <col min="2047" max="2047" width="12.625" customWidth="1"/>
    <col min="2048" max="2048" width="10" bestFit="1" customWidth="1"/>
    <col min="2049" max="2049" width="9.5" bestFit="1" customWidth="1"/>
    <col min="2050" max="2051" width="12.625" bestFit="1" customWidth="1"/>
    <col min="2052" max="2053" width="11.625" bestFit="1" customWidth="1"/>
    <col min="2054" max="2054" width="17" bestFit="1" customWidth="1"/>
    <col min="2055" max="2055" width="10.125" bestFit="1" customWidth="1"/>
    <col min="2302" max="2302" width="39.5" bestFit="1" customWidth="1"/>
    <col min="2303" max="2303" width="12.625" customWidth="1"/>
    <col min="2304" max="2304" width="10" bestFit="1" customWidth="1"/>
    <col min="2305" max="2305" width="9.5" bestFit="1" customWidth="1"/>
    <col min="2306" max="2307" width="12.625" bestFit="1" customWidth="1"/>
    <col min="2308" max="2309" width="11.625" bestFit="1" customWidth="1"/>
    <col min="2310" max="2310" width="17" bestFit="1" customWidth="1"/>
    <col min="2311" max="2311" width="10.125" bestFit="1" customWidth="1"/>
    <col min="2558" max="2558" width="39.5" bestFit="1" customWidth="1"/>
    <col min="2559" max="2559" width="12.625" customWidth="1"/>
    <col min="2560" max="2560" width="10" bestFit="1" customWidth="1"/>
    <col min="2561" max="2561" width="9.5" bestFit="1" customWidth="1"/>
    <col min="2562" max="2563" width="12.625" bestFit="1" customWidth="1"/>
    <col min="2564" max="2565" width="11.625" bestFit="1" customWidth="1"/>
    <col min="2566" max="2566" width="17" bestFit="1" customWidth="1"/>
    <col min="2567" max="2567" width="10.125" bestFit="1" customWidth="1"/>
    <col min="2814" max="2814" width="39.5" bestFit="1" customWidth="1"/>
    <col min="2815" max="2815" width="12.625" customWidth="1"/>
    <col min="2816" max="2816" width="10" bestFit="1" customWidth="1"/>
    <col min="2817" max="2817" width="9.5" bestFit="1" customWidth="1"/>
    <col min="2818" max="2819" width="12.625" bestFit="1" customWidth="1"/>
    <col min="2820" max="2821" width="11.625" bestFit="1" customWidth="1"/>
    <col min="2822" max="2822" width="17" bestFit="1" customWidth="1"/>
    <col min="2823" max="2823" width="10.125" bestFit="1" customWidth="1"/>
    <col min="3070" max="3070" width="39.5" bestFit="1" customWidth="1"/>
    <col min="3071" max="3071" width="12.625" customWidth="1"/>
    <col min="3072" max="3072" width="10" bestFit="1" customWidth="1"/>
    <col min="3073" max="3073" width="9.5" bestFit="1" customWidth="1"/>
    <col min="3074" max="3075" width="12.625" bestFit="1" customWidth="1"/>
    <col min="3076" max="3077" width="11.625" bestFit="1" customWidth="1"/>
    <col min="3078" max="3078" width="17" bestFit="1" customWidth="1"/>
    <col min="3079" max="3079" width="10.125" bestFit="1" customWidth="1"/>
    <col min="3326" max="3326" width="39.5" bestFit="1" customWidth="1"/>
    <col min="3327" max="3327" width="12.625" customWidth="1"/>
    <col min="3328" max="3328" width="10" bestFit="1" customWidth="1"/>
    <col min="3329" max="3329" width="9.5" bestFit="1" customWidth="1"/>
    <col min="3330" max="3331" width="12.625" bestFit="1" customWidth="1"/>
    <col min="3332" max="3333" width="11.625" bestFit="1" customWidth="1"/>
    <col min="3334" max="3334" width="17" bestFit="1" customWidth="1"/>
    <col min="3335" max="3335" width="10.125" bestFit="1" customWidth="1"/>
    <col min="3582" max="3582" width="39.5" bestFit="1" customWidth="1"/>
    <col min="3583" max="3583" width="12.625" customWidth="1"/>
    <col min="3584" max="3584" width="10" bestFit="1" customWidth="1"/>
    <col min="3585" max="3585" width="9.5" bestFit="1" customWidth="1"/>
    <col min="3586" max="3587" width="12.625" bestFit="1" customWidth="1"/>
    <col min="3588" max="3589" width="11.625" bestFit="1" customWidth="1"/>
    <col min="3590" max="3590" width="17" bestFit="1" customWidth="1"/>
    <col min="3591" max="3591" width="10.125" bestFit="1" customWidth="1"/>
    <col min="3838" max="3838" width="39.5" bestFit="1" customWidth="1"/>
    <col min="3839" max="3839" width="12.625" customWidth="1"/>
    <col min="3840" max="3840" width="10" bestFit="1" customWidth="1"/>
    <col min="3841" max="3841" width="9.5" bestFit="1" customWidth="1"/>
    <col min="3842" max="3843" width="12.625" bestFit="1" customWidth="1"/>
    <col min="3844" max="3845" width="11.625" bestFit="1" customWidth="1"/>
    <col min="3846" max="3846" width="17" bestFit="1" customWidth="1"/>
    <col min="3847" max="3847" width="10.125" bestFit="1" customWidth="1"/>
    <col min="4094" max="4094" width="39.5" bestFit="1" customWidth="1"/>
    <col min="4095" max="4095" width="12.625" customWidth="1"/>
    <col min="4096" max="4096" width="10" bestFit="1" customWidth="1"/>
    <col min="4097" max="4097" width="9.5" bestFit="1" customWidth="1"/>
    <col min="4098" max="4099" width="12.625" bestFit="1" customWidth="1"/>
    <col min="4100" max="4101" width="11.625" bestFit="1" customWidth="1"/>
    <col min="4102" max="4102" width="17" bestFit="1" customWidth="1"/>
    <col min="4103" max="4103" width="10.125" bestFit="1" customWidth="1"/>
    <col min="4350" max="4350" width="39.5" bestFit="1" customWidth="1"/>
    <col min="4351" max="4351" width="12.625" customWidth="1"/>
    <col min="4352" max="4352" width="10" bestFit="1" customWidth="1"/>
    <col min="4353" max="4353" width="9.5" bestFit="1" customWidth="1"/>
    <col min="4354" max="4355" width="12.625" bestFit="1" customWidth="1"/>
    <col min="4356" max="4357" width="11.625" bestFit="1" customWidth="1"/>
    <col min="4358" max="4358" width="17" bestFit="1" customWidth="1"/>
    <col min="4359" max="4359" width="10.125" bestFit="1" customWidth="1"/>
    <col min="4606" max="4606" width="39.5" bestFit="1" customWidth="1"/>
    <col min="4607" max="4607" width="12.625" customWidth="1"/>
    <col min="4608" max="4608" width="10" bestFit="1" customWidth="1"/>
    <col min="4609" max="4609" width="9.5" bestFit="1" customWidth="1"/>
    <col min="4610" max="4611" width="12.625" bestFit="1" customWidth="1"/>
    <col min="4612" max="4613" width="11.625" bestFit="1" customWidth="1"/>
    <col min="4614" max="4614" width="17" bestFit="1" customWidth="1"/>
    <col min="4615" max="4615" width="10.125" bestFit="1" customWidth="1"/>
    <col min="4862" max="4862" width="39.5" bestFit="1" customWidth="1"/>
    <col min="4863" max="4863" width="12.625" customWidth="1"/>
    <col min="4864" max="4864" width="10" bestFit="1" customWidth="1"/>
    <col min="4865" max="4865" width="9.5" bestFit="1" customWidth="1"/>
    <col min="4866" max="4867" width="12.625" bestFit="1" customWidth="1"/>
    <col min="4868" max="4869" width="11.625" bestFit="1" customWidth="1"/>
    <col min="4870" max="4870" width="17" bestFit="1" customWidth="1"/>
    <col min="4871" max="4871" width="10.125" bestFit="1" customWidth="1"/>
    <col min="5118" max="5118" width="39.5" bestFit="1" customWidth="1"/>
    <col min="5119" max="5119" width="12.625" customWidth="1"/>
    <col min="5120" max="5120" width="10" bestFit="1" customWidth="1"/>
    <col min="5121" max="5121" width="9.5" bestFit="1" customWidth="1"/>
    <col min="5122" max="5123" width="12.625" bestFit="1" customWidth="1"/>
    <col min="5124" max="5125" width="11.625" bestFit="1" customWidth="1"/>
    <col min="5126" max="5126" width="17" bestFit="1" customWidth="1"/>
    <col min="5127" max="5127" width="10.125" bestFit="1" customWidth="1"/>
    <col min="5374" max="5374" width="39.5" bestFit="1" customWidth="1"/>
    <col min="5375" max="5375" width="12.625" customWidth="1"/>
    <col min="5376" max="5376" width="10" bestFit="1" customWidth="1"/>
    <col min="5377" max="5377" width="9.5" bestFit="1" customWidth="1"/>
    <col min="5378" max="5379" width="12.625" bestFit="1" customWidth="1"/>
    <col min="5380" max="5381" width="11.625" bestFit="1" customWidth="1"/>
    <col min="5382" max="5382" width="17" bestFit="1" customWidth="1"/>
    <col min="5383" max="5383" width="10.125" bestFit="1" customWidth="1"/>
    <col min="5630" max="5630" width="39.5" bestFit="1" customWidth="1"/>
    <col min="5631" max="5631" width="12.625" customWidth="1"/>
    <col min="5632" max="5632" width="10" bestFit="1" customWidth="1"/>
    <col min="5633" max="5633" width="9.5" bestFit="1" customWidth="1"/>
    <col min="5634" max="5635" width="12.625" bestFit="1" customWidth="1"/>
    <col min="5636" max="5637" width="11.625" bestFit="1" customWidth="1"/>
    <col min="5638" max="5638" width="17" bestFit="1" customWidth="1"/>
    <col min="5639" max="5639" width="10.125" bestFit="1" customWidth="1"/>
    <col min="5886" max="5886" width="39.5" bestFit="1" customWidth="1"/>
    <col min="5887" max="5887" width="12.625" customWidth="1"/>
    <col min="5888" max="5888" width="10" bestFit="1" customWidth="1"/>
    <col min="5889" max="5889" width="9.5" bestFit="1" customWidth="1"/>
    <col min="5890" max="5891" width="12.625" bestFit="1" customWidth="1"/>
    <col min="5892" max="5893" width="11.625" bestFit="1" customWidth="1"/>
    <col min="5894" max="5894" width="17" bestFit="1" customWidth="1"/>
    <col min="5895" max="5895" width="10.125" bestFit="1" customWidth="1"/>
    <col min="6142" max="6142" width="39.5" bestFit="1" customWidth="1"/>
    <col min="6143" max="6143" width="12.625" customWidth="1"/>
    <col min="6144" max="6144" width="10" bestFit="1" customWidth="1"/>
    <col min="6145" max="6145" width="9.5" bestFit="1" customWidth="1"/>
    <col min="6146" max="6147" width="12.625" bestFit="1" customWidth="1"/>
    <col min="6148" max="6149" width="11.625" bestFit="1" customWidth="1"/>
    <col min="6150" max="6150" width="17" bestFit="1" customWidth="1"/>
    <col min="6151" max="6151" width="10.125" bestFit="1" customWidth="1"/>
    <col min="6398" max="6398" width="39.5" bestFit="1" customWidth="1"/>
    <col min="6399" max="6399" width="12.625" customWidth="1"/>
    <col min="6400" max="6400" width="10" bestFit="1" customWidth="1"/>
    <col min="6401" max="6401" width="9.5" bestFit="1" customWidth="1"/>
    <col min="6402" max="6403" width="12.625" bestFit="1" customWidth="1"/>
    <col min="6404" max="6405" width="11.625" bestFit="1" customWidth="1"/>
    <col min="6406" max="6406" width="17" bestFit="1" customWidth="1"/>
    <col min="6407" max="6407" width="10.125" bestFit="1" customWidth="1"/>
    <col min="6654" max="6654" width="39.5" bestFit="1" customWidth="1"/>
    <col min="6655" max="6655" width="12.625" customWidth="1"/>
    <col min="6656" max="6656" width="10" bestFit="1" customWidth="1"/>
    <col min="6657" max="6657" width="9.5" bestFit="1" customWidth="1"/>
    <col min="6658" max="6659" width="12.625" bestFit="1" customWidth="1"/>
    <col min="6660" max="6661" width="11.625" bestFit="1" customWidth="1"/>
    <col min="6662" max="6662" width="17" bestFit="1" customWidth="1"/>
    <col min="6663" max="6663" width="10.125" bestFit="1" customWidth="1"/>
    <col min="6910" max="6910" width="39.5" bestFit="1" customWidth="1"/>
    <col min="6911" max="6911" width="12.625" customWidth="1"/>
    <col min="6912" max="6912" width="10" bestFit="1" customWidth="1"/>
    <col min="6913" max="6913" width="9.5" bestFit="1" customWidth="1"/>
    <col min="6914" max="6915" width="12.625" bestFit="1" customWidth="1"/>
    <col min="6916" max="6917" width="11.625" bestFit="1" customWidth="1"/>
    <col min="6918" max="6918" width="17" bestFit="1" customWidth="1"/>
    <col min="6919" max="6919" width="10.125" bestFit="1" customWidth="1"/>
    <col min="7166" max="7166" width="39.5" bestFit="1" customWidth="1"/>
    <col min="7167" max="7167" width="12.625" customWidth="1"/>
    <col min="7168" max="7168" width="10" bestFit="1" customWidth="1"/>
    <col min="7169" max="7169" width="9.5" bestFit="1" customWidth="1"/>
    <col min="7170" max="7171" width="12.625" bestFit="1" customWidth="1"/>
    <col min="7172" max="7173" width="11.625" bestFit="1" customWidth="1"/>
    <col min="7174" max="7174" width="17" bestFit="1" customWidth="1"/>
    <col min="7175" max="7175" width="10.125" bestFit="1" customWidth="1"/>
    <col min="7422" max="7422" width="39.5" bestFit="1" customWidth="1"/>
    <col min="7423" max="7423" width="12.625" customWidth="1"/>
    <col min="7424" max="7424" width="10" bestFit="1" customWidth="1"/>
    <col min="7425" max="7425" width="9.5" bestFit="1" customWidth="1"/>
    <col min="7426" max="7427" width="12.625" bestFit="1" customWidth="1"/>
    <col min="7428" max="7429" width="11.625" bestFit="1" customWidth="1"/>
    <col min="7430" max="7430" width="17" bestFit="1" customWidth="1"/>
    <col min="7431" max="7431" width="10.125" bestFit="1" customWidth="1"/>
    <col min="7678" max="7678" width="39.5" bestFit="1" customWidth="1"/>
    <col min="7679" max="7679" width="12.625" customWidth="1"/>
    <col min="7680" max="7680" width="10" bestFit="1" customWidth="1"/>
    <col min="7681" max="7681" width="9.5" bestFit="1" customWidth="1"/>
    <col min="7682" max="7683" width="12.625" bestFit="1" customWidth="1"/>
    <col min="7684" max="7685" width="11.625" bestFit="1" customWidth="1"/>
    <col min="7686" max="7686" width="17" bestFit="1" customWidth="1"/>
    <col min="7687" max="7687" width="10.125" bestFit="1" customWidth="1"/>
    <col min="7934" max="7934" width="39.5" bestFit="1" customWidth="1"/>
    <col min="7935" max="7935" width="12.625" customWidth="1"/>
    <col min="7936" max="7936" width="10" bestFit="1" customWidth="1"/>
    <col min="7937" max="7937" width="9.5" bestFit="1" customWidth="1"/>
    <col min="7938" max="7939" width="12.625" bestFit="1" customWidth="1"/>
    <col min="7940" max="7941" width="11.625" bestFit="1" customWidth="1"/>
    <col min="7942" max="7942" width="17" bestFit="1" customWidth="1"/>
    <col min="7943" max="7943" width="10.125" bestFit="1" customWidth="1"/>
    <col min="8190" max="8190" width="39.5" bestFit="1" customWidth="1"/>
    <col min="8191" max="8191" width="12.625" customWidth="1"/>
    <col min="8192" max="8192" width="10" bestFit="1" customWidth="1"/>
    <col min="8193" max="8193" width="9.5" bestFit="1" customWidth="1"/>
    <col min="8194" max="8195" width="12.625" bestFit="1" customWidth="1"/>
    <col min="8196" max="8197" width="11.625" bestFit="1" customWidth="1"/>
    <col min="8198" max="8198" width="17" bestFit="1" customWidth="1"/>
    <col min="8199" max="8199" width="10.125" bestFit="1" customWidth="1"/>
    <col min="8446" max="8446" width="39.5" bestFit="1" customWidth="1"/>
    <col min="8447" max="8447" width="12.625" customWidth="1"/>
    <col min="8448" max="8448" width="10" bestFit="1" customWidth="1"/>
    <col min="8449" max="8449" width="9.5" bestFit="1" customWidth="1"/>
    <col min="8450" max="8451" width="12.625" bestFit="1" customWidth="1"/>
    <col min="8452" max="8453" width="11.625" bestFit="1" customWidth="1"/>
    <col min="8454" max="8454" width="17" bestFit="1" customWidth="1"/>
    <col min="8455" max="8455" width="10.125" bestFit="1" customWidth="1"/>
    <col min="8702" max="8702" width="39.5" bestFit="1" customWidth="1"/>
    <col min="8703" max="8703" width="12.625" customWidth="1"/>
    <col min="8704" max="8704" width="10" bestFit="1" customWidth="1"/>
    <col min="8705" max="8705" width="9.5" bestFit="1" customWidth="1"/>
    <col min="8706" max="8707" width="12.625" bestFit="1" customWidth="1"/>
    <col min="8708" max="8709" width="11.625" bestFit="1" customWidth="1"/>
    <col min="8710" max="8710" width="17" bestFit="1" customWidth="1"/>
    <col min="8711" max="8711" width="10.125" bestFit="1" customWidth="1"/>
    <col min="8958" max="8958" width="39.5" bestFit="1" customWidth="1"/>
    <col min="8959" max="8959" width="12.625" customWidth="1"/>
    <col min="8960" max="8960" width="10" bestFit="1" customWidth="1"/>
    <col min="8961" max="8961" width="9.5" bestFit="1" customWidth="1"/>
    <col min="8962" max="8963" width="12.625" bestFit="1" customWidth="1"/>
    <col min="8964" max="8965" width="11.625" bestFit="1" customWidth="1"/>
    <col min="8966" max="8966" width="17" bestFit="1" customWidth="1"/>
    <col min="8967" max="8967" width="10.125" bestFit="1" customWidth="1"/>
    <col min="9214" max="9214" width="39.5" bestFit="1" customWidth="1"/>
    <col min="9215" max="9215" width="12.625" customWidth="1"/>
    <col min="9216" max="9216" width="10" bestFit="1" customWidth="1"/>
    <col min="9217" max="9217" width="9.5" bestFit="1" customWidth="1"/>
    <col min="9218" max="9219" width="12.625" bestFit="1" customWidth="1"/>
    <col min="9220" max="9221" width="11.625" bestFit="1" customWidth="1"/>
    <col min="9222" max="9222" width="17" bestFit="1" customWidth="1"/>
    <col min="9223" max="9223" width="10.125" bestFit="1" customWidth="1"/>
    <col min="9470" max="9470" width="39.5" bestFit="1" customWidth="1"/>
    <col min="9471" max="9471" width="12.625" customWidth="1"/>
    <col min="9472" max="9472" width="10" bestFit="1" customWidth="1"/>
    <col min="9473" max="9473" width="9.5" bestFit="1" customWidth="1"/>
    <col min="9474" max="9475" width="12.625" bestFit="1" customWidth="1"/>
    <col min="9476" max="9477" width="11.625" bestFit="1" customWidth="1"/>
    <col min="9478" max="9478" width="17" bestFit="1" customWidth="1"/>
    <col min="9479" max="9479" width="10.125" bestFit="1" customWidth="1"/>
    <col min="9726" max="9726" width="39.5" bestFit="1" customWidth="1"/>
    <col min="9727" max="9727" width="12.625" customWidth="1"/>
    <col min="9728" max="9728" width="10" bestFit="1" customWidth="1"/>
    <col min="9729" max="9729" width="9.5" bestFit="1" customWidth="1"/>
    <col min="9730" max="9731" width="12.625" bestFit="1" customWidth="1"/>
    <col min="9732" max="9733" width="11.625" bestFit="1" customWidth="1"/>
    <col min="9734" max="9734" width="17" bestFit="1" customWidth="1"/>
    <col min="9735" max="9735" width="10.125" bestFit="1" customWidth="1"/>
    <col min="9982" max="9982" width="39.5" bestFit="1" customWidth="1"/>
    <col min="9983" max="9983" width="12.625" customWidth="1"/>
    <col min="9984" max="9984" width="10" bestFit="1" customWidth="1"/>
    <col min="9985" max="9985" width="9.5" bestFit="1" customWidth="1"/>
    <col min="9986" max="9987" width="12.625" bestFit="1" customWidth="1"/>
    <col min="9988" max="9989" width="11.625" bestFit="1" customWidth="1"/>
    <col min="9990" max="9990" width="17" bestFit="1" customWidth="1"/>
    <col min="9991" max="9991" width="10.125" bestFit="1" customWidth="1"/>
    <col min="10238" max="10238" width="39.5" bestFit="1" customWidth="1"/>
    <col min="10239" max="10239" width="12.625" customWidth="1"/>
    <col min="10240" max="10240" width="10" bestFit="1" customWidth="1"/>
    <col min="10241" max="10241" width="9.5" bestFit="1" customWidth="1"/>
    <col min="10242" max="10243" width="12.625" bestFit="1" customWidth="1"/>
    <col min="10244" max="10245" width="11.625" bestFit="1" customWidth="1"/>
    <col min="10246" max="10246" width="17" bestFit="1" customWidth="1"/>
    <col min="10247" max="10247" width="10.125" bestFit="1" customWidth="1"/>
    <col min="10494" max="10494" width="39.5" bestFit="1" customWidth="1"/>
    <col min="10495" max="10495" width="12.625" customWidth="1"/>
    <col min="10496" max="10496" width="10" bestFit="1" customWidth="1"/>
    <col min="10497" max="10497" width="9.5" bestFit="1" customWidth="1"/>
    <col min="10498" max="10499" width="12.625" bestFit="1" customWidth="1"/>
    <col min="10500" max="10501" width="11.625" bestFit="1" customWidth="1"/>
    <col min="10502" max="10502" width="17" bestFit="1" customWidth="1"/>
    <col min="10503" max="10503" width="10.125" bestFit="1" customWidth="1"/>
    <col min="10750" max="10750" width="39.5" bestFit="1" customWidth="1"/>
    <col min="10751" max="10751" width="12.625" customWidth="1"/>
    <col min="10752" max="10752" width="10" bestFit="1" customWidth="1"/>
    <col min="10753" max="10753" width="9.5" bestFit="1" customWidth="1"/>
    <col min="10754" max="10755" width="12.625" bestFit="1" customWidth="1"/>
    <col min="10756" max="10757" width="11.625" bestFit="1" customWidth="1"/>
    <col min="10758" max="10758" width="17" bestFit="1" customWidth="1"/>
    <col min="10759" max="10759" width="10.125" bestFit="1" customWidth="1"/>
    <col min="11006" max="11006" width="39.5" bestFit="1" customWidth="1"/>
    <col min="11007" max="11007" width="12.625" customWidth="1"/>
    <col min="11008" max="11008" width="10" bestFit="1" customWidth="1"/>
    <col min="11009" max="11009" width="9.5" bestFit="1" customWidth="1"/>
    <col min="11010" max="11011" width="12.625" bestFit="1" customWidth="1"/>
    <col min="11012" max="11013" width="11.625" bestFit="1" customWidth="1"/>
    <col min="11014" max="11014" width="17" bestFit="1" customWidth="1"/>
    <col min="11015" max="11015" width="10.125" bestFit="1" customWidth="1"/>
    <col min="11262" max="11262" width="39.5" bestFit="1" customWidth="1"/>
    <col min="11263" max="11263" width="12.625" customWidth="1"/>
    <col min="11264" max="11264" width="10" bestFit="1" customWidth="1"/>
    <col min="11265" max="11265" width="9.5" bestFit="1" customWidth="1"/>
    <col min="11266" max="11267" width="12.625" bestFit="1" customWidth="1"/>
    <col min="11268" max="11269" width="11.625" bestFit="1" customWidth="1"/>
    <col min="11270" max="11270" width="17" bestFit="1" customWidth="1"/>
    <col min="11271" max="11271" width="10.125" bestFit="1" customWidth="1"/>
    <col min="11518" max="11518" width="39.5" bestFit="1" customWidth="1"/>
    <col min="11519" max="11519" width="12.625" customWidth="1"/>
    <col min="11520" max="11520" width="10" bestFit="1" customWidth="1"/>
    <col min="11521" max="11521" width="9.5" bestFit="1" customWidth="1"/>
    <col min="11522" max="11523" width="12.625" bestFit="1" customWidth="1"/>
    <col min="11524" max="11525" width="11.625" bestFit="1" customWidth="1"/>
    <col min="11526" max="11526" width="17" bestFit="1" customWidth="1"/>
    <col min="11527" max="11527" width="10.125" bestFit="1" customWidth="1"/>
    <col min="11774" max="11774" width="39.5" bestFit="1" customWidth="1"/>
    <col min="11775" max="11775" width="12.625" customWidth="1"/>
    <col min="11776" max="11776" width="10" bestFit="1" customWidth="1"/>
    <col min="11777" max="11777" width="9.5" bestFit="1" customWidth="1"/>
    <col min="11778" max="11779" width="12.625" bestFit="1" customWidth="1"/>
    <col min="11780" max="11781" width="11.625" bestFit="1" customWidth="1"/>
    <col min="11782" max="11782" width="17" bestFit="1" customWidth="1"/>
    <col min="11783" max="11783" width="10.125" bestFit="1" customWidth="1"/>
    <col min="12030" max="12030" width="39.5" bestFit="1" customWidth="1"/>
    <col min="12031" max="12031" width="12.625" customWidth="1"/>
    <col min="12032" max="12032" width="10" bestFit="1" customWidth="1"/>
    <col min="12033" max="12033" width="9.5" bestFit="1" customWidth="1"/>
    <col min="12034" max="12035" width="12.625" bestFit="1" customWidth="1"/>
    <col min="12036" max="12037" width="11.625" bestFit="1" customWidth="1"/>
    <col min="12038" max="12038" width="17" bestFit="1" customWidth="1"/>
    <col min="12039" max="12039" width="10.125" bestFit="1" customWidth="1"/>
    <col min="12286" max="12286" width="39.5" bestFit="1" customWidth="1"/>
    <col min="12287" max="12287" width="12.625" customWidth="1"/>
    <col min="12288" max="12288" width="10" bestFit="1" customWidth="1"/>
    <col min="12289" max="12289" width="9.5" bestFit="1" customWidth="1"/>
    <col min="12290" max="12291" width="12.625" bestFit="1" customWidth="1"/>
    <col min="12292" max="12293" width="11.625" bestFit="1" customWidth="1"/>
    <col min="12294" max="12294" width="17" bestFit="1" customWidth="1"/>
    <col min="12295" max="12295" width="10.125" bestFit="1" customWidth="1"/>
    <col min="12542" max="12542" width="39.5" bestFit="1" customWidth="1"/>
    <col min="12543" max="12543" width="12.625" customWidth="1"/>
    <col min="12544" max="12544" width="10" bestFit="1" customWidth="1"/>
    <col min="12545" max="12545" width="9.5" bestFit="1" customWidth="1"/>
    <col min="12546" max="12547" width="12.625" bestFit="1" customWidth="1"/>
    <col min="12548" max="12549" width="11.625" bestFit="1" customWidth="1"/>
    <col min="12550" max="12550" width="17" bestFit="1" customWidth="1"/>
    <col min="12551" max="12551" width="10.125" bestFit="1" customWidth="1"/>
    <col min="12798" max="12798" width="39.5" bestFit="1" customWidth="1"/>
    <col min="12799" max="12799" width="12.625" customWidth="1"/>
    <col min="12800" max="12800" width="10" bestFit="1" customWidth="1"/>
    <col min="12801" max="12801" width="9.5" bestFit="1" customWidth="1"/>
    <col min="12802" max="12803" width="12.625" bestFit="1" customWidth="1"/>
    <col min="12804" max="12805" width="11.625" bestFit="1" customWidth="1"/>
    <col min="12806" max="12806" width="17" bestFit="1" customWidth="1"/>
    <col min="12807" max="12807" width="10.125" bestFit="1" customWidth="1"/>
    <col min="13054" max="13054" width="39.5" bestFit="1" customWidth="1"/>
    <col min="13055" max="13055" width="12.625" customWidth="1"/>
    <col min="13056" max="13056" width="10" bestFit="1" customWidth="1"/>
    <col min="13057" max="13057" width="9.5" bestFit="1" customWidth="1"/>
    <col min="13058" max="13059" width="12.625" bestFit="1" customWidth="1"/>
    <col min="13060" max="13061" width="11.625" bestFit="1" customWidth="1"/>
    <col min="13062" max="13062" width="17" bestFit="1" customWidth="1"/>
    <col min="13063" max="13063" width="10.125" bestFit="1" customWidth="1"/>
    <col min="13310" max="13310" width="39.5" bestFit="1" customWidth="1"/>
    <col min="13311" max="13311" width="12.625" customWidth="1"/>
    <col min="13312" max="13312" width="10" bestFit="1" customWidth="1"/>
    <col min="13313" max="13313" width="9.5" bestFit="1" customWidth="1"/>
    <col min="13314" max="13315" width="12.625" bestFit="1" customWidth="1"/>
    <col min="13316" max="13317" width="11.625" bestFit="1" customWidth="1"/>
    <col min="13318" max="13318" width="17" bestFit="1" customWidth="1"/>
    <col min="13319" max="13319" width="10.125" bestFit="1" customWidth="1"/>
    <col min="13566" max="13566" width="39.5" bestFit="1" customWidth="1"/>
    <col min="13567" max="13567" width="12.625" customWidth="1"/>
    <col min="13568" max="13568" width="10" bestFit="1" customWidth="1"/>
    <col min="13569" max="13569" width="9.5" bestFit="1" customWidth="1"/>
    <col min="13570" max="13571" width="12.625" bestFit="1" customWidth="1"/>
    <col min="13572" max="13573" width="11.625" bestFit="1" customWidth="1"/>
    <col min="13574" max="13574" width="17" bestFit="1" customWidth="1"/>
    <col min="13575" max="13575" width="10.125" bestFit="1" customWidth="1"/>
    <col min="13822" max="13822" width="39.5" bestFit="1" customWidth="1"/>
    <col min="13823" max="13823" width="12.625" customWidth="1"/>
    <col min="13824" max="13824" width="10" bestFit="1" customWidth="1"/>
    <col min="13825" max="13825" width="9.5" bestFit="1" customWidth="1"/>
    <col min="13826" max="13827" width="12.625" bestFit="1" customWidth="1"/>
    <col min="13828" max="13829" width="11.625" bestFit="1" customWidth="1"/>
    <col min="13830" max="13830" width="17" bestFit="1" customWidth="1"/>
    <col min="13831" max="13831" width="10.125" bestFit="1" customWidth="1"/>
    <col min="14078" max="14078" width="39.5" bestFit="1" customWidth="1"/>
    <col min="14079" max="14079" width="12.625" customWidth="1"/>
    <col min="14080" max="14080" width="10" bestFit="1" customWidth="1"/>
    <col min="14081" max="14081" width="9.5" bestFit="1" customWidth="1"/>
    <col min="14082" max="14083" width="12.625" bestFit="1" customWidth="1"/>
    <col min="14084" max="14085" width="11.625" bestFit="1" customWidth="1"/>
    <col min="14086" max="14086" width="17" bestFit="1" customWidth="1"/>
    <col min="14087" max="14087" width="10.125" bestFit="1" customWidth="1"/>
    <col min="14334" max="14334" width="39.5" bestFit="1" customWidth="1"/>
    <col min="14335" max="14335" width="12.625" customWidth="1"/>
    <col min="14336" max="14336" width="10" bestFit="1" customWidth="1"/>
    <col min="14337" max="14337" width="9.5" bestFit="1" customWidth="1"/>
    <col min="14338" max="14339" width="12.625" bestFit="1" customWidth="1"/>
    <col min="14340" max="14341" width="11.625" bestFit="1" customWidth="1"/>
    <col min="14342" max="14342" width="17" bestFit="1" customWidth="1"/>
    <col min="14343" max="14343" width="10.125" bestFit="1" customWidth="1"/>
    <col min="14590" max="14590" width="39.5" bestFit="1" customWidth="1"/>
    <col min="14591" max="14591" width="12.625" customWidth="1"/>
    <col min="14592" max="14592" width="10" bestFit="1" customWidth="1"/>
    <col min="14593" max="14593" width="9.5" bestFit="1" customWidth="1"/>
    <col min="14594" max="14595" width="12.625" bestFit="1" customWidth="1"/>
    <col min="14596" max="14597" width="11.625" bestFit="1" customWidth="1"/>
    <col min="14598" max="14598" width="17" bestFit="1" customWidth="1"/>
    <col min="14599" max="14599" width="10.125" bestFit="1" customWidth="1"/>
    <col min="14846" max="14846" width="39.5" bestFit="1" customWidth="1"/>
    <col min="14847" max="14847" width="12.625" customWidth="1"/>
    <col min="14848" max="14848" width="10" bestFit="1" customWidth="1"/>
    <col min="14849" max="14849" width="9.5" bestFit="1" customWidth="1"/>
    <col min="14850" max="14851" width="12.625" bestFit="1" customWidth="1"/>
    <col min="14852" max="14853" width="11.625" bestFit="1" customWidth="1"/>
    <col min="14854" max="14854" width="17" bestFit="1" customWidth="1"/>
    <col min="14855" max="14855" width="10.125" bestFit="1" customWidth="1"/>
    <col min="15102" max="15102" width="39.5" bestFit="1" customWidth="1"/>
    <col min="15103" max="15103" width="12.625" customWidth="1"/>
    <col min="15104" max="15104" width="10" bestFit="1" customWidth="1"/>
    <col min="15105" max="15105" width="9.5" bestFit="1" customWidth="1"/>
    <col min="15106" max="15107" width="12.625" bestFit="1" customWidth="1"/>
    <col min="15108" max="15109" width="11.625" bestFit="1" customWidth="1"/>
    <col min="15110" max="15110" width="17" bestFit="1" customWidth="1"/>
    <col min="15111" max="15111" width="10.125" bestFit="1" customWidth="1"/>
    <col min="15358" max="15358" width="39.5" bestFit="1" customWidth="1"/>
    <col min="15359" max="15359" width="12.625" customWidth="1"/>
    <col min="15360" max="15360" width="10" bestFit="1" customWidth="1"/>
    <col min="15361" max="15361" width="9.5" bestFit="1" customWidth="1"/>
    <col min="15362" max="15363" width="12.625" bestFit="1" customWidth="1"/>
    <col min="15364" max="15365" width="11.625" bestFit="1" customWidth="1"/>
    <col min="15366" max="15366" width="17" bestFit="1" customWidth="1"/>
    <col min="15367" max="15367" width="10.125" bestFit="1" customWidth="1"/>
    <col min="15614" max="15614" width="39.5" bestFit="1" customWidth="1"/>
    <col min="15615" max="15615" width="12.625" customWidth="1"/>
    <col min="15616" max="15616" width="10" bestFit="1" customWidth="1"/>
    <col min="15617" max="15617" width="9.5" bestFit="1" customWidth="1"/>
    <col min="15618" max="15619" width="12.625" bestFit="1" customWidth="1"/>
    <col min="15620" max="15621" width="11.625" bestFit="1" customWidth="1"/>
    <col min="15622" max="15622" width="17" bestFit="1" customWidth="1"/>
    <col min="15623" max="15623" width="10.125" bestFit="1" customWidth="1"/>
    <col min="15870" max="15870" width="39.5" bestFit="1" customWidth="1"/>
    <col min="15871" max="15871" width="12.625" customWidth="1"/>
    <col min="15872" max="15872" width="10" bestFit="1" customWidth="1"/>
    <col min="15873" max="15873" width="9.5" bestFit="1" customWidth="1"/>
    <col min="15874" max="15875" width="12.625" bestFit="1" customWidth="1"/>
    <col min="15876" max="15877" width="11.625" bestFit="1" customWidth="1"/>
    <col min="15878" max="15878" width="17" bestFit="1" customWidth="1"/>
    <col min="15879" max="15879" width="10.125" bestFit="1" customWidth="1"/>
    <col min="16126" max="16126" width="39.5" bestFit="1" customWidth="1"/>
    <col min="16127" max="16127" width="12.625" customWidth="1"/>
    <col min="16128" max="16128" width="10" bestFit="1" customWidth="1"/>
    <col min="16129" max="16129" width="9.5" bestFit="1" customWidth="1"/>
    <col min="16130" max="16131" width="12.625" bestFit="1" customWidth="1"/>
    <col min="16132" max="16133" width="11.625" bestFit="1" customWidth="1"/>
    <col min="16134" max="16134" width="17" bestFit="1" customWidth="1"/>
    <col min="16135" max="16135" width="10.125" bestFit="1" customWidth="1"/>
  </cols>
  <sheetData>
    <row r="1" spans="1:9" x14ac:dyDescent="0.2">
      <c r="A1" s="1" t="s">
        <v>33</v>
      </c>
      <c r="B1" s="1" t="s">
        <v>32</v>
      </c>
      <c r="C1" s="1" t="s">
        <v>34</v>
      </c>
      <c r="E1" s="1" t="s">
        <v>35</v>
      </c>
      <c r="G1" s="1" t="s">
        <v>36</v>
      </c>
    </row>
    <row r="2" spans="1:9" x14ac:dyDescent="0.2">
      <c r="C2" s="1" t="s">
        <v>37</v>
      </c>
      <c r="D2" s="1" t="s">
        <v>38</v>
      </c>
      <c r="E2" s="1" t="s">
        <v>37</v>
      </c>
      <c r="F2" s="1" t="s">
        <v>38</v>
      </c>
      <c r="G2" s="1" t="s">
        <v>37</v>
      </c>
      <c r="H2" s="1" t="s">
        <v>38</v>
      </c>
    </row>
    <row r="3" spans="1:9" s="3" customFormat="1" hidden="1" x14ac:dyDescent="0.2">
      <c r="A3" s="2">
        <v>118</v>
      </c>
      <c r="B3" s="2" t="s">
        <v>39</v>
      </c>
      <c r="C3" s="2">
        <v>0</v>
      </c>
      <c r="D3" s="2">
        <v>0</v>
      </c>
      <c r="E3" s="2">
        <v>3434.28</v>
      </c>
      <c r="F3" s="2">
        <v>0</v>
      </c>
      <c r="G3" s="2">
        <v>3434.28</v>
      </c>
      <c r="H3" s="2">
        <v>0</v>
      </c>
      <c r="I3" s="3" t="s">
        <v>40</v>
      </c>
    </row>
    <row r="4" spans="1:9" s="3" customFormat="1" hidden="1" x14ac:dyDescent="0.2">
      <c r="A4" s="2">
        <v>1202002</v>
      </c>
      <c r="B4" s="2" t="s">
        <v>24</v>
      </c>
      <c r="C4" s="2">
        <v>0</v>
      </c>
      <c r="D4" s="2">
        <v>0</v>
      </c>
      <c r="E4" s="2">
        <v>2482641.6999999997</v>
      </c>
      <c r="F4" s="2">
        <v>2383035.1399999936</v>
      </c>
      <c r="G4" s="2">
        <f>E4-F4</f>
        <v>99606.560000006109</v>
      </c>
      <c r="H4" s="2">
        <v>0</v>
      </c>
      <c r="I4" s="2" t="s">
        <v>41</v>
      </c>
    </row>
    <row r="5" spans="1:9" s="3" customFormat="1" hidden="1" x14ac:dyDescent="0.2">
      <c r="A5" s="2">
        <v>1203001</v>
      </c>
      <c r="B5" s="2" t="s">
        <v>42</v>
      </c>
      <c r="C5" s="2">
        <v>0</v>
      </c>
      <c r="D5" s="2">
        <v>0</v>
      </c>
      <c r="E5" s="2">
        <v>14820</v>
      </c>
      <c r="F5" s="2">
        <v>0</v>
      </c>
      <c r="G5" s="2">
        <v>14820</v>
      </c>
      <c r="H5" s="2">
        <v>0</v>
      </c>
      <c r="I5" s="3" t="s">
        <v>42</v>
      </c>
    </row>
    <row r="6" spans="1:9" s="3" customFormat="1" hidden="1" x14ac:dyDescent="0.2">
      <c r="A6" s="2">
        <v>12041003</v>
      </c>
      <c r="B6" s="2" t="s">
        <v>43</v>
      </c>
      <c r="C6" s="2">
        <v>0</v>
      </c>
      <c r="D6" s="2">
        <v>0</v>
      </c>
      <c r="E6" s="2">
        <v>374141.92</v>
      </c>
      <c r="F6" s="2">
        <v>371289.35</v>
      </c>
      <c r="G6" s="2">
        <v>2852.57</v>
      </c>
      <c r="H6" s="2">
        <v>0</v>
      </c>
      <c r="I6" s="3" t="s">
        <v>44</v>
      </c>
    </row>
    <row r="7" spans="1:9" hidden="1" x14ac:dyDescent="0.2">
      <c r="A7" s="4">
        <v>12041004</v>
      </c>
      <c r="B7" s="4" t="s">
        <v>45</v>
      </c>
      <c r="C7" s="4">
        <v>0</v>
      </c>
      <c r="D7" s="4">
        <v>0</v>
      </c>
      <c r="E7" s="4">
        <v>1193742.67</v>
      </c>
      <c r="F7" s="4">
        <v>1193742.67</v>
      </c>
      <c r="G7" s="4">
        <v>0</v>
      </c>
      <c r="H7" s="4">
        <v>0</v>
      </c>
      <c r="I7" s="5" t="s">
        <v>44</v>
      </c>
    </row>
    <row r="8" spans="1:9" s="3" customFormat="1" hidden="1" x14ac:dyDescent="0.2">
      <c r="A8" s="2">
        <v>12041005</v>
      </c>
      <c r="B8" s="2" t="s">
        <v>46</v>
      </c>
      <c r="C8" s="2">
        <v>0</v>
      </c>
      <c r="D8" s="2">
        <v>0</v>
      </c>
      <c r="E8" s="2">
        <v>243444.19</v>
      </c>
      <c r="F8" s="2">
        <v>134455.17000000001</v>
      </c>
      <c r="G8" s="2">
        <v>108989.02</v>
      </c>
      <c r="H8" s="2">
        <v>0</v>
      </c>
      <c r="I8" s="3" t="s">
        <v>44</v>
      </c>
    </row>
    <row r="9" spans="1:9" s="3" customFormat="1" hidden="1" x14ac:dyDescent="0.2">
      <c r="A9" s="2">
        <v>12041006</v>
      </c>
      <c r="B9" s="2" t="s">
        <v>47</v>
      </c>
      <c r="C9" s="2">
        <v>0</v>
      </c>
      <c r="D9" s="2">
        <v>0</v>
      </c>
      <c r="E9" s="2">
        <v>9156.49</v>
      </c>
      <c r="F9" s="2">
        <v>9157.64</v>
      </c>
      <c r="G9" s="2">
        <v>0</v>
      </c>
      <c r="H9" s="2">
        <v>1.1499999999999999</v>
      </c>
      <c r="I9" s="3" t="s">
        <v>44</v>
      </c>
    </row>
    <row r="10" spans="1:9" s="3" customFormat="1" hidden="1" x14ac:dyDescent="0.2">
      <c r="A10" s="2">
        <v>12041007</v>
      </c>
      <c r="B10" s="2" t="s">
        <v>48</v>
      </c>
      <c r="C10" s="2">
        <v>0</v>
      </c>
      <c r="D10" s="2">
        <v>0</v>
      </c>
      <c r="E10" s="2">
        <v>189461.31</v>
      </c>
      <c r="F10" s="2">
        <v>175155.9</v>
      </c>
      <c r="G10" s="2">
        <v>14305.41</v>
      </c>
      <c r="H10" s="2">
        <v>0</v>
      </c>
      <c r="I10" s="3" t="s">
        <v>44</v>
      </c>
    </row>
    <row r="11" spans="1:9" s="3" customFormat="1" hidden="1" x14ac:dyDescent="0.2">
      <c r="A11" s="2">
        <v>12041008</v>
      </c>
      <c r="B11" s="2" t="s">
        <v>49</v>
      </c>
      <c r="C11" s="2">
        <v>0</v>
      </c>
      <c r="D11" s="2">
        <v>0</v>
      </c>
      <c r="E11" s="2">
        <v>7027.57</v>
      </c>
      <c r="F11" s="2">
        <v>2750</v>
      </c>
      <c r="G11" s="2">
        <v>4277.57</v>
      </c>
      <c r="H11" s="2">
        <v>0</v>
      </c>
      <c r="I11" s="3" t="s">
        <v>44</v>
      </c>
    </row>
    <row r="12" spans="1:9" hidden="1" x14ac:dyDescent="0.2">
      <c r="A12" s="4">
        <v>12041009</v>
      </c>
      <c r="B12" s="4" t="s">
        <v>50</v>
      </c>
      <c r="C12" s="4">
        <v>0</v>
      </c>
      <c r="D12" s="4">
        <v>0</v>
      </c>
      <c r="E12" s="4">
        <v>3741.07</v>
      </c>
      <c r="F12" s="4">
        <v>3741.07</v>
      </c>
      <c r="G12" s="4">
        <v>0</v>
      </c>
      <c r="H12" s="4">
        <v>0</v>
      </c>
      <c r="I12" s="5" t="s">
        <v>44</v>
      </c>
    </row>
    <row r="13" spans="1:9" hidden="1" x14ac:dyDescent="0.2">
      <c r="A13" s="4">
        <v>12041010</v>
      </c>
      <c r="B13" s="4" t="s">
        <v>51</v>
      </c>
      <c r="C13" s="4">
        <v>0</v>
      </c>
      <c r="D13" s="4">
        <v>0</v>
      </c>
      <c r="E13" s="4">
        <v>1323</v>
      </c>
      <c r="F13" s="4">
        <v>1323</v>
      </c>
      <c r="G13" s="4">
        <v>0</v>
      </c>
      <c r="H13" s="4">
        <v>0</v>
      </c>
      <c r="I13" s="5" t="s">
        <v>44</v>
      </c>
    </row>
    <row r="14" spans="1:9" s="3" customFormat="1" hidden="1" x14ac:dyDescent="0.2">
      <c r="A14" s="2">
        <v>12041011</v>
      </c>
      <c r="B14" s="2" t="s">
        <v>52</v>
      </c>
      <c r="C14" s="2">
        <v>0</v>
      </c>
      <c r="D14" s="2">
        <v>0</v>
      </c>
      <c r="E14" s="2">
        <v>60492.18</v>
      </c>
      <c r="F14" s="2">
        <v>47155.07</v>
      </c>
      <c r="G14" s="2">
        <v>13337.11</v>
      </c>
      <c r="H14" s="2">
        <v>0</v>
      </c>
      <c r="I14" s="3" t="s">
        <v>44</v>
      </c>
    </row>
    <row r="15" spans="1:9" hidden="1" x14ac:dyDescent="0.2">
      <c r="A15" s="4">
        <v>12041012</v>
      </c>
      <c r="B15" s="4" t="s">
        <v>53</v>
      </c>
      <c r="C15" s="4">
        <v>0</v>
      </c>
      <c r="D15" s="4">
        <v>0</v>
      </c>
      <c r="E15" s="4">
        <v>1380</v>
      </c>
      <c r="F15" s="4">
        <v>1380</v>
      </c>
      <c r="G15" s="4">
        <v>0</v>
      </c>
      <c r="H15" s="4">
        <v>0</v>
      </c>
      <c r="I15" s="5" t="s">
        <v>44</v>
      </c>
    </row>
    <row r="16" spans="1:9" s="3" customFormat="1" hidden="1" x14ac:dyDescent="0.2">
      <c r="A16" s="2">
        <v>12041013</v>
      </c>
      <c r="B16" s="2" t="s">
        <v>54</v>
      </c>
      <c r="C16" s="2">
        <v>0</v>
      </c>
      <c r="D16" s="2">
        <v>0</v>
      </c>
      <c r="E16" s="2">
        <v>29240.79</v>
      </c>
      <c r="F16" s="2">
        <v>17849.79</v>
      </c>
      <c r="G16" s="2">
        <v>11391</v>
      </c>
      <c r="H16" s="2">
        <v>0</v>
      </c>
      <c r="I16" s="3" t="s">
        <v>44</v>
      </c>
    </row>
    <row r="17" spans="1:9" hidden="1" x14ac:dyDescent="0.2">
      <c r="A17" s="4">
        <v>12041014</v>
      </c>
      <c r="B17" s="4" t="s">
        <v>55</v>
      </c>
      <c r="C17" s="4">
        <v>0</v>
      </c>
      <c r="D17" s="4">
        <v>0</v>
      </c>
      <c r="E17" s="4">
        <v>0</v>
      </c>
      <c r="F17" s="4">
        <v>0</v>
      </c>
      <c r="G17" s="4">
        <v>0</v>
      </c>
      <c r="H17" s="4">
        <v>0</v>
      </c>
      <c r="I17" s="5" t="s">
        <v>44</v>
      </c>
    </row>
    <row r="18" spans="1:9" s="3" customFormat="1" hidden="1" x14ac:dyDescent="0.2">
      <c r="A18" s="2">
        <v>12041015</v>
      </c>
      <c r="B18" s="2" t="s">
        <v>56</v>
      </c>
      <c r="C18" s="2">
        <v>0</v>
      </c>
      <c r="D18" s="2">
        <v>0</v>
      </c>
      <c r="E18" s="2">
        <v>159315.84</v>
      </c>
      <c r="F18" s="2">
        <v>121563.04</v>
      </c>
      <c r="G18" s="2">
        <v>37752.800000000003</v>
      </c>
      <c r="H18" s="2">
        <v>0</v>
      </c>
      <c r="I18" s="3" t="s">
        <v>44</v>
      </c>
    </row>
    <row r="19" spans="1:9" hidden="1" x14ac:dyDescent="0.2">
      <c r="A19" s="4">
        <v>12041016</v>
      </c>
      <c r="B19" s="4" t="s">
        <v>57</v>
      </c>
      <c r="C19" s="4">
        <v>0</v>
      </c>
      <c r="D19" s="4">
        <v>0</v>
      </c>
      <c r="E19" s="4">
        <v>7574.3</v>
      </c>
      <c r="F19" s="4">
        <v>7574.3</v>
      </c>
      <c r="G19" s="4">
        <v>0</v>
      </c>
      <c r="H19" s="4">
        <v>0</v>
      </c>
      <c r="I19" s="5" t="s">
        <v>44</v>
      </c>
    </row>
    <row r="20" spans="1:9" s="3" customFormat="1" hidden="1" x14ac:dyDescent="0.2">
      <c r="A20" s="2">
        <v>12041017</v>
      </c>
      <c r="B20" s="2" t="s">
        <v>58</v>
      </c>
      <c r="C20" s="2">
        <v>0</v>
      </c>
      <c r="D20" s="2">
        <v>0</v>
      </c>
      <c r="E20" s="2">
        <v>6308.7</v>
      </c>
      <c r="F20" s="2">
        <v>6306.65</v>
      </c>
      <c r="G20" s="2">
        <v>2.0499999999999998</v>
      </c>
      <c r="H20" s="2">
        <v>0</v>
      </c>
      <c r="I20" s="3" t="s">
        <v>44</v>
      </c>
    </row>
    <row r="21" spans="1:9" s="3" customFormat="1" hidden="1" x14ac:dyDescent="0.2">
      <c r="A21" s="2">
        <v>12041018</v>
      </c>
      <c r="B21" s="2" t="s">
        <v>59</v>
      </c>
      <c r="C21" s="2">
        <v>0</v>
      </c>
      <c r="D21" s="2">
        <v>0</v>
      </c>
      <c r="E21" s="2">
        <v>11726.37</v>
      </c>
      <c r="F21" s="2">
        <v>8000</v>
      </c>
      <c r="G21" s="2">
        <v>3726.37</v>
      </c>
      <c r="H21" s="2">
        <v>0</v>
      </c>
      <c r="I21" s="3" t="s">
        <v>44</v>
      </c>
    </row>
    <row r="22" spans="1:9" hidden="1" x14ac:dyDescent="0.2">
      <c r="A22" s="4">
        <v>12041019</v>
      </c>
      <c r="B22" s="4" t="s">
        <v>60</v>
      </c>
      <c r="C22" s="4">
        <v>0</v>
      </c>
      <c r="D22" s="4">
        <v>0</v>
      </c>
      <c r="E22" s="4">
        <v>3890.6</v>
      </c>
      <c r="F22" s="4">
        <v>3890.6</v>
      </c>
      <c r="G22" s="4">
        <v>0</v>
      </c>
      <c r="H22" s="4">
        <v>0</v>
      </c>
      <c r="I22" s="5" t="s">
        <v>44</v>
      </c>
    </row>
    <row r="23" spans="1:9" hidden="1" x14ac:dyDescent="0.2">
      <c r="A23" s="4">
        <v>12041020</v>
      </c>
      <c r="B23" s="4" t="s">
        <v>61</v>
      </c>
      <c r="C23" s="4">
        <v>0</v>
      </c>
      <c r="D23" s="4">
        <v>0</v>
      </c>
      <c r="E23" s="4">
        <v>0</v>
      </c>
      <c r="F23" s="4">
        <v>0</v>
      </c>
      <c r="G23" s="4">
        <v>0</v>
      </c>
      <c r="H23" s="4">
        <v>0</v>
      </c>
      <c r="I23" s="5" t="s">
        <v>44</v>
      </c>
    </row>
    <row r="24" spans="1:9" s="3" customFormat="1" hidden="1" x14ac:dyDescent="0.2">
      <c r="A24" s="2">
        <v>12041021</v>
      </c>
      <c r="B24" s="2" t="s">
        <v>62</v>
      </c>
      <c r="C24" s="2">
        <v>0</v>
      </c>
      <c r="D24" s="2">
        <v>0</v>
      </c>
      <c r="E24" s="2">
        <v>998.77</v>
      </c>
      <c r="F24" s="2">
        <v>115</v>
      </c>
      <c r="G24" s="2">
        <v>883.77</v>
      </c>
      <c r="H24" s="2">
        <v>0</v>
      </c>
      <c r="I24" s="3" t="s">
        <v>44</v>
      </c>
    </row>
    <row r="25" spans="1:9" s="3" customFormat="1" hidden="1" x14ac:dyDescent="0.2">
      <c r="A25" s="2">
        <v>12041022</v>
      </c>
      <c r="B25" s="2" t="s">
        <v>63</v>
      </c>
      <c r="C25" s="2">
        <v>0</v>
      </c>
      <c r="D25" s="2">
        <v>0</v>
      </c>
      <c r="E25" s="2">
        <v>5451.93</v>
      </c>
      <c r="F25" s="2">
        <v>4294.9399999999996</v>
      </c>
      <c r="G25" s="2">
        <v>1156.99</v>
      </c>
      <c r="H25" s="2">
        <v>0</v>
      </c>
      <c r="I25" s="3" t="s">
        <v>44</v>
      </c>
    </row>
    <row r="26" spans="1:9" s="3" customFormat="1" hidden="1" x14ac:dyDescent="0.2">
      <c r="A26" s="2">
        <v>12041023</v>
      </c>
      <c r="B26" s="2" t="s">
        <v>64</v>
      </c>
      <c r="C26" s="2">
        <v>0</v>
      </c>
      <c r="D26" s="2">
        <v>0</v>
      </c>
      <c r="E26" s="2">
        <v>8625.77</v>
      </c>
      <c r="F26" s="2">
        <v>6324.75</v>
      </c>
      <c r="G26" s="2">
        <v>2301.02</v>
      </c>
      <c r="H26" s="2">
        <v>0</v>
      </c>
      <c r="I26" s="3" t="s">
        <v>44</v>
      </c>
    </row>
    <row r="27" spans="1:9" hidden="1" x14ac:dyDescent="0.2">
      <c r="A27" s="4">
        <v>12041024</v>
      </c>
      <c r="B27" s="4" t="s">
        <v>65</v>
      </c>
      <c r="C27" s="4">
        <v>0</v>
      </c>
      <c r="D27" s="4">
        <v>0</v>
      </c>
      <c r="E27" s="4">
        <v>39694.080000000002</v>
      </c>
      <c r="F27" s="4">
        <v>39694.080000000002</v>
      </c>
      <c r="G27" s="4">
        <v>0</v>
      </c>
      <c r="H27" s="4">
        <v>0</v>
      </c>
      <c r="I27" s="5" t="s">
        <v>44</v>
      </c>
    </row>
    <row r="28" spans="1:9" hidden="1" x14ac:dyDescent="0.2">
      <c r="A28" s="4">
        <v>12041025</v>
      </c>
      <c r="B28" s="4" t="b">
        <v>0</v>
      </c>
      <c r="C28" s="4">
        <v>0</v>
      </c>
      <c r="D28" s="4">
        <v>0</v>
      </c>
      <c r="E28" s="4">
        <v>0</v>
      </c>
      <c r="F28" s="4">
        <v>0</v>
      </c>
      <c r="G28" s="4">
        <v>0</v>
      </c>
      <c r="H28" s="4">
        <v>0</v>
      </c>
      <c r="I28" s="5" t="s">
        <v>44</v>
      </c>
    </row>
    <row r="29" spans="1:9" s="3" customFormat="1" hidden="1" x14ac:dyDescent="0.2">
      <c r="A29" s="2">
        <v>12041026</v>
      </c>
      <c r="B29" s="2" t="s">
        <v>66</v>
      </c>
      <c r="C29" s="2">
        <v>0</v>
      </c>
      <c r="D29" s="2">
        <v>0</v>
      </c>
      <c r="E29" s="2">
        <v>1840.12</v>
      </c>
      <c r="F29" s="2">
        <v>1480</v>
      </c>
      <c r="G29" s="2">
        <v>360.12</v>
      </c>
      <c r="H29" s="2">
        <v>0</v>
      </c>
      <c r="I29" s="3" t="s">
        <v>44</v>
      </c>
    </row>
    <row r="30" spans="1:9" s="3" customFormat="1" hidden="1" x14ac:dyDescent="0.2">
      <c r="A30" s="2">
        <v>12041027</v>
      </c>
      <c r="B30" s="2" t="s">
        <v>67</v>
      </c>
      <c r="C30" s="2">
        <v>0</v>
      </c>
      <c r="D30" s="2">
        <v>0</v>
      </c>
      <c r="E30" s="2">
        <v>63219.15</v>
      </c>
      <c r="F30" s="2">
        <v>46562.25</v>
      </c>
      <c r="G30" s="2">
        <v>16656.900000000001</v>
      </c>
      <c r="H30" s="2">
        <v>0</v>
      </c>
      <c r="I30" s="3" t="s">
        <v>44</v>
      </c>
    </row>
    <row r="31" spans="1:9" hidden="1" x14ac:dyDescent="0.2">
      <c r="A31" s="4">
        <v>12041028</v>
      </c>
      <c r="B31" s="4" t="s">
        <v>68</v>
      </c>
      <c r="C31" s="4">
        <v>0</v>
      </c>
      <c r="D31" s="4">
        <v>0</v>
      </c>
      <c r="E31" s="4">
        <v>3538.25</v>
      </c>
      <c r="F31" s="4">
        <v>3538.25</v>
      </c>
      <c r="G31" s="4">
        <v>0</v>
      </c>
      <c r="H31" s="4">
        <v>0</v>
      </c>
      <c r="I31" s="5" t="s">
        <v>44</v>
      </c>
    </row>
    <row r="32" spans="1:9" hidden="1" x14ac:dyDescent="0.2">
      <c r="A32" s="4">
        <v>12041029</v>
      </c>
      <c r="B32" s="4" t="s">
        <v>69</v>
      </c>
      <c r="C32" s="4">
        <v>0</v>
      </c>
      <c r="D32" s="4">
        <v>0</v>
      </c>
      <c r="E32" s="4">
        <v>2200.5300000000002</v>
      </c>
      <c r="F32" s="4">
        <v>2200.5300000000002</v>
      </c>
      <c r="G32" s="4">
        <v>0</v>
      </c>
      <c r="H32" s="4">
        <v>0</v>
      </c>
      <c r="I32" s="5" t="s">
        <v>44</v>
      </c>
    </row>
    <row r="33" spans="1:9" s="3" customFormat="1" hidden="1" x14ac:dyDescent="0.2">
      <c r="A33" s="2">
        <v>12041030</v>
      </c>
      <c r="B33" s="2" t="s">
        <v>70</v>
      </c>
      <c r="C33" s="2">
        <v>0</v>
      </c>
      <c r="D33" s="2">
        <v>0</v>
      </c>
      <c r="E33" s="2">
        <v>16761.689999999999</v>
      </c>
      <c r="F33" s="2">
        <v>16130.29</v>
      </c>
      <c r="G33" s="2">
        <v>631.5</v>
      </c>
      <c r="H33" s="2">
        <v>0</v>
      </c>
      <c r="I33" s="3" t="s">
        <v>44</v>
      </c>
    </row>
    <row r="34" spans="1:9" s="3" customFormat="1" hidden="1" x14ac:dyDescent="0.2">
      <c r="A34" s="2">
        <v>12041031</v>
      </c>
      <c r="B34" s="2" t="s">
        <v>71</v>
      </c>
      <c r="C34" s="2">
        <v>0</v>
      </c>
      <c r="D34" s="2">
        <v>0</v>
      </c>
      <c r="E34" s="2">
        <v>14028.71</v>
      </c>
      <c r="F34" s="2">
        <v>13972.76</v>
      </c>
      <c r="G34" s="2">
        <v>55.95</v>
      </c>
      <c r="H34" s="2">
        <v>0</v>
      </c>
      <c r="I34" s="3" t="s">
        <v>44</v>
      </c>
    </row>
    <row r="35" spans="1:9" s="3" customFormat="1" hidden="1" x14ac:dyDescent="0.2">
      <c r="A35" s="2">
        <v>12041032</v>
      </c>
      <c r="B35" s="2" t="s">
        <v>72</v>
      </c>
      <c r="C35" s="2">
        <v>0</v>
      </c>
      <c r="D35" s="2">
        <v>0</v>
      </c>
      <c r="E35" s="2">
        <v>12570.65</v>
      </c>
      <c r="F35" s="2">
        <v>12570.7</v>
      </c>
      <c r="G35" s="2">
        <v>0</v>
      </c>
      <c r="H35" s="2">
        <v>0.05</v>
      </c>
      <c r="I35" s="3" t="s">
        <v>44</v>
      </c>
    </row>
    <row r="36" spans="1:9" hidden="1" x14ac:dyDescent="0.2">
      <c r="A36" s="4">
        <v>12041033</v>
      </c>
      <c r="B36" s="4" t="s">
        <v>73</v>
      </c>
      <c r="C36" s="4">
        <v>0</v>
      </c>
      <c r="D36" s="4">
        <v>0</v>
      </c>
      <c r="E36" s="4">
        <v>0</v>
      </c>
      <c r="F36" s="4">
        <v>0</v>
      </c>
      <c r="G36" s="4">
        <v>0</v>
      </c>
      <c r="H36" s="4">
        <v>0</v>
      </c>
      <c r="I36" s="5" t="s">
        <v>44</v>
      </c>
    </row>
    <row r="37" spans="1:9" hidden="1" x14ac:dyDescent="0.2">
      <c r="A37" s="4">
        <v>12041034</v>
      </c>
      <c r="B37" s="4" t="s">
        <v>74</v>
      </c>
      <c r="C37" s="4">
        <v>0</v>
      </c>
      <c r="D37" s="4">
        <v>0</v>
      </c>
      <c r="E37" s="4">
        <v>7107</v>
      </c>
      <c r="F37" s="4">
        <v>7107</v>
      </c>
      <c r="G37" s="4">
        <v>0</v>
      </c>
      <c r="H37" s="4">
        <v>0</v>
      </c>
      <c r="I37" s="5" t="s">
        <v>44</v>
      </c>
    </row>
    <row r="38" spans="1:9" hidden="1" x14ac:dyDescent="0.2">
      <c r="A38" s="4">
        <v>12041035</v>
      </c>
      <c r="B38" s="4" t="s">
        <v>75</v>
      </c>
      <c r="C38" s="4">
        <v>0</v>
      </c>
      <c r="D38" s="4">
        <v>0</v>
      </c>
      <c r="E38" s="4">
        <v>3065.9</v>
      </c>
      <c r="F38" s="4">
        <v>3065.9</v>
      </c>
      <c r="G38" s="4">
        <v>0</v>
      </c>
      <c r="H38" s="4">
        <v>0</v>
      </c>
      <c r="I38" s="5" t="s">
        <v>44</v>
      </c>
    </row>
    <row r="39" spans="1:9" hidden="1" x14ac:dyDescent="0.2">
      <c r="A39" s="4">
        <v>12041036</v>
      </c>
      <c r="B39" s="4" t="s">
        <v>76</v>
      </c>
      <c r="C39" s="4">
        <v>0</v>
      </c>
      <c r="D39" s="4">
        <v>0</v>
      </c>
      <c r="E39" s="4">
        <v>0</v>
      </c>
      <c r="F39" s="4">
        <v>0</v>
      </c>
      <c r="G39" s="4">
        <v>0</v>
      </c>
      <c r="H39" s="4">
        <v>0</v>
      </c>
      <c r="I39" s="5" t="s">
        <v>44</v>
      </c>
    </row>
    <row r="40" spans="1:9" s="3" customFormat="1" hidden="1" x14ac:dyDescent="0.2">
      <c r="A40" s="2">
        <v>12041037</v>
      </c>
      <c r="B40" s="2" t="s">
        <v>77</v>
      </c>
      <c r="C40" s="2">
        <v>0</v>
      </c>
      <c r="D40" s="2">
        <v>0</v>
      </c>
      <c r="E40" s="2">
        <v>13514.15</v>
      </c>
      <c r="F40" s="2">
        <v>13513.51</v>
      </c>
      <c r="G40" s="2">
        <v>0.64</v>
      </c>
      <c r="H40" s="2">
        <v>0</v>
      </c>
      <c r="I40" s="3" t="s">
        <v>44</v>
      </c>
    </row>
    <row r="41" spans="1:9" hidden="1" x14ac:dyDescent="0.2">
      <c r="A41" s="4">
        <v>12041038</v>
      </c>
      <c r="B41" s="4" t="s">
        <v>78</v>
      </c>
      <c r="C41" s="4">
        <v>0</v>
      </c>
      <c r="D41" s="4">
        <v>0</v>
      </c>
      <c r="E41" s="4">
        <v>7055.25</v>
      </c>
      <c r="F41" s="4">
        <v>7055.25</v>
      </c>
      <c r="G41" s="4">
        <v>0</v>
      </c>
      <c r="H41" s="4">
        <v>0</v>
      </c>
      <c r="I41" s="5" t="s">
        <v>44</v>
      </c>
    </row>
    <row r="42" spans="1:9" hidden="1" x14ac:dyDescent="0.2">
      <c r="A42" s="4">
        <v>12041039</v>
      </c>
      <c r="B42" s="4" t="s">
        <v>79</v>
      </c>
      <c r="C42" s="4">
        <v>0</v>
      </c>
      <c r="D42" s="4">
        <v>0</v>
      </c>
      <c r="E42" s="4">
        <v>0</v>
      </c>
      <c r="F42" s="4">
        <v>0</v>
      </c>
      <c r="G42" s="4">
        <v>0</v>
      </c>
      <c r="H42" s="4">
        <v>0</v>
      </c>
      <c r="I42" s="5" t="s">
        <v>44</v>
      </c>
    </row>
    <row r="43" spans="1:9" hidden="1" x14ac:dyDescent="0.2">
      <c r="A43" s="4">
        <v>12041040</v>
      </c>
      <c r="B43" s="4" t="s">
        <v>80</v>
      </c>
      <c r="C43" s="4">
        <v>0</v>
      </c>
      <c r="D43" s="4">
        <v>0</v>
      </c>
      <c r="E43" s="4">
        <v>11012.4</v>
      </c>
      <c r="F43" s="4">
        <v>11012.4</v>
      </c>
      <c r="G43" s="4">
        <v>0</v>
      </c>
      <c r="H43" s="4">
        <v>0</v>
      </c>
      <c r="I43" s="5" t="s">
        <v>44</v>
      </c>
    </row>
    <row r="44" spans="1:9" hidden="1" x14ac:dyDescent="0.2">
      <c r="A44" s="4">
        <v>12041041</v>
      </c>
      <c r="B44" s="4" t="s">
        <v>81</v>
      </c>
      <c r="C44" s="4">
        <v>0</v>
      </c>
      <c r="D44" s="4">
        <v>0</v>
      </c>
      <c r="E44" s="4">
        <v>0</v>
      </c>
      <c r="F44" s="4">
        <v>0</v>
      </c>
      <c r="G44" s="4">
        <v>0</v>
      </c>
      <c r="H44" s="4">
        <v>0</v>
      </c>
      <c r="I44" s="5" t="s">
        <v>44</v>
      </c>
    </row>
    <row r="45" spans="1:9" s="3" customFormat="1" hidden="1" x14ac:dyDescent="0.2">
      <c r="A45" s="2">
        <v>12041042</v>
      </c>
      <c r="B45" s="2" t="s">
        <v>82</v>
      </c>
      <c r="C45" s="2">
        <v>0</v>
      </c>
      <c r="D45" s="2">
        <v>0</v>
      </c>
      <c r="E45" s="2">
        <v>20563.12</v>
      </c>
      <c r="F45" s="2">
        <v>12065.25</v>
      </c>
      <c r="G45" s="2">
        <v>8497.8700000000008</v>
      </c>
      <c r="H45" s="2">
        <v>0</v>
      </c>
      <c r="I45" s="3" t="s">
        <v>44</v>
      </c>
    </row>
    <row r="46" spans="1:9" hidden="1" x14ac:dyDescent="0.2">
      <c r="A46" s="4">
        <v>12041043</v>
      </c>
      <c r="B46" s="4" t="s">
        <v>83</v>
      </c>
      <c r="C46" s="4">
        <v>0</v>
      </c>
      <c r="D46" s="4">
        <v>0</v>
      </c>
      <c r="E46" s="4">
        <v>4621.62</v>
      </c>
      <c r="F46" s="4">
        <v>4621.62</v>
      </c>
      <c r="G46" s="4">
        <v>0</v>
      </c>
      <c r="H46" s="4">
        <v>0</v>
      </c>
      <c r="I46" s="5" t="s">
        <v>44</v>
      </c>
    </row>
    <row r="47" spans="1:9" hidden="1" x14ac:dyDescent="0.2">
      <c r="A47" s="4">
        <v>12041044</v>
      </c>
      <c r="B47" s="4" t="s">
        <v>84</v>
      </c>
      <c r="C47" s="4">
        <v>0</v>
      </c>
      <c r="D47" s="4">
        <v>0</v>
      </c>
      <c r="E47" s="4">
        <v>15456</v>
      </c>
      <c r="F47" s="4">
        <v>15456</v>
      </c>
      <c r="G47" s="4">
        <v>0</v>
      </c>
      <c r="H47" s="4">
        <v>0</v>
      </c>
      <c r="I47" s="5" t="s">
        <v>44</v>
      </c>
    </row>
    <row r="48" spans="1:9" s="3" customFormat="1" hidden="1" x14ac:dyDescent="0.2">
      <c r="A48" s="2">
        <v>12041045</v>
      </c>
      <c r="B48" s="2" t="s">
        <v>85</v>
      </c>
      <c r="C48" s="2">
        <v>0</v>
      </c>
      <c r="D48" s="2">
        <v>0</v>
      </c>
      <c r="E48" s="2">
        <v>11144.65</v>
      </c>
      <c r="F48" s="2">
        <v>9456.85</v>
      </c>
      <c r="G48" s="2">
        <v>1687.8</v>
      </c>
      <c r="H48" s="2">
        <v>0</v>
      </c>
      <c r="I48" s="3" t="s">
        <v>44</v>
      </c>
    </row>
    <row r="49" spans="1:9" s="3" customFormat="1" hidden="1" x14ac:dyDescent="0.2">
      <c r="A49" s="2">
        <v>12041046</v>
      </c>
      <c r="B49" s="2" t="s">
        <v>86</v>
      </c>
      <c r="C49" s="2">
        <v>0</v>
      </c>
      <c r="D49" s="2">
        <v>0</v>
      </c>
      <c r="E49" s="2">
        <v>189858.53</v>
      </c>
      <c r="F49" s="2">
        <v>134314.79999999999</v>
      </c>
      <c r="G49" s="2">
        <v>55543.73</v>
      </c>
      <c r="H49" s="2">
        <v>0</v>
      </c>
      <c r="I49" s="3" t="s">
        <v>44</v>
      </c>
    </row>
    <row r="50" spans="1:9" hidden="1" x14ac:dyDescent="0.2">
      <c r="A50" s="4">
        <v>12041047</v>
      </c>
      <c r="B50" s="4" t="s">
        <v>87</v>
      </c>
      <c r="C50" s="4">
        <v>0</v>
      </c>
      <c r="D50" s="4">
        <v>0</v>
      </c>
      <c r="E50" s="4">
        <v>16875</v>
      </c>
      <c r="F50" s="4">
        <v>16875</v>
      </c>
      <c r="G50" s="4">
        <v>0</v>
      </c>
      <c r="H50" s="4">
        <v>0</v>
      </c>
      <c r="I50" s="5" t="s">
        <v>44</v>
      </c>
    </row>
    <row r="51" spans="1:9" s="3" customFormat="1" hidden="1" x14ac:dyDescent="0.2">
      <c r="A51" s="2">
        <v>12041048</v>
      </c>
      <c r="B51" s="2" t="s">
        <v>88</v>
      </c>
      <c r="C51" s="2">
        <v>0</v>
      </c>
      <c r="D51" s="2">
        <v>0</v>
      </c>
      <c r="E51" s="2">
        <v>15133.42</v>
      </c>
      <c r="F51" s="2">
        <v>8434.19</v>
      </c>
      <c r="G51" s="2">
        <v>6699.23</v>
      </c>
      <c r="H51" s="2">
        <v>0</v>
      </c>
      <c r="I51" s="3" t="s">
        <v>44</v>
      </c>
    </row>
    <row r="52" spans="1:9" hidden="1" x14ac:dyDescent="0.2">
      <c r="A52" s="4">
        <v>12041049</v>
      </c>
      <c r="B52" s="4" t="s">
        <v>89</v>
      </c>
      <c r="C52" s="4">
        <v>0</v>
      </c>
      <c r="D52" s="4">
        <v>0</v>
      </c>
      <c r="E52" s="4">
        <v>10142.92</v>
      </c>
      <c r="F52" s="4">
        <v>10142.92</v>
      </c>
      <c r="G52" s="4">
        <v>0</v>
      </c>
      <c r="H52" s="4">
        <v>0</v>
      </c>
      <c r="I52" s="5" t="s">
        <v>44</v>
      </c>
    </row>
    <row r="53" spans="1:9" hidden="1" x14ac:dyDescent="0.2">
      <c r="A53" s="4">
        <v>12041050</v>
      </c>
      <c r="B53" s="4" t="s">
        <v>90</v>
      </c>
      <c r="C53" s="4">
        <v>0</v>
      </c>
      <c r="D53" s="4">
        <v>0</v>
      </c>
      <c r="E53" s="4">
        <v>5606</v>
      </c>
      <c r="F53" s="4">
        <v>5606</v>
      </c>
      <c r="G53" s="4">
        <v>0</v>
      </c>
      <c r="H53" s="4">
        <v>0</v>
      </c>
      <c r="I53" s="5" t="s">
        <v>44</v>
      </c>
    </row>
    <row r="54" spans="1:9" s="3" customFormat="1" hidden="1" x14ac:dyDescent="0.2">
      <c r="A54" s="2">
        <v>12041051</v>
      </c>
      <c r="B54" s="2" t="s">
        <v>91</v>
      </c>
      <c r="C54" s="2">
        <v>0</v>
      </c>
      <c r="D54" s="2">
        <v>0</v>
      </c>
      <c r="E54" s="2">
        <v>39980.94</v>
      </c>
      <c r="F54" s="2">
        <v>33103.54</v>
      </c>
      <c r="G54" s="2">
        <v>6877.4</v>
      </c>
      <c r="H54" s="2">
        <v>0</v>
      </c>
      <c r="I54" s="3" t="s">
        <v>44</v>
      </c>
    </row>
    <row r="55" spans="1:9" s="3" customFormat="1" hidden="1" x14ac:dyDescent="0.2">
      <c r="A55" s="2">
        <v>12041052</v>
      </c>
      <c r="B55" s="2" t="s">
        <v>92</v>
      </c>
      <c r="C55" s="2">
        <v>0</v>
      </c>
      <c r="D55" s="2">
        <v>0</v>
      </c>
      <c r="E55" s="2">
        <v>44047.14</v>
      </c>
      <c r="F55" s="2">
        <v>33735.24</v>
      </c>
      <c r="G55" s="2">
        <v>10311.9</v>
      </c>
      <c r="H55" s="2">
        <v>0</v>
      </c>
      <c r="I55" s="3" t="s">
        <v>44</v>
      </c>
    </row>
    <row r="56" spans="1:9" hidden="1" x14ac:dyDescent="0.2">
      <c r="A56" s="4">
        <v>12041053</v>
      </c>
      <c r="B56" s="4" t="s">
        <v>93</v>
      </c>
      <c r="C56" s="4">
        <v>0</v>
      </c>
      <c r="D56" s="4">
        <v>0</v>
      </c>
      <c r="E56" s="4">
        <v>0</v>
      </c>
      <c r="F56" s="4">
        <v>0</v>
      </c>
      <c r="G56" s="4">
        <v>0</v>
      </c>
      <c r="H56" s="4">
        <v>0</v>
      </c>
      <c r="I56" s="5" t="s">
        <v>44</v>
      </c>
    </row>
    <row r="57" spans="1:9" hidden="1" x14ac:dyDescent="0.2">
      <c r="A57" s="4">
        <v>12041054</v>
      </c>
      <c r="B57" s="4" t="s">
        <v>94</v>
      </c>
      <c r="C57" s="4">
        <v>0</v>
      </c>
      <c r="D57" s="4">
        <v>0</v>
      </c>
      <c r="E57" s="4">
        <v>0</v>
      </c>
      <c r="F57" s="4">
        <v>0</v>
      </c>
      <c r="G57" s="4">
        <v>0</v>
      </c>
      <c r="H57" s="4">
        <v>0</v>
      </c>
      <c r="I57" s="5" t="s">
        <v>44</v>
      </c>
    </row>
    <row r="58" spans="1:9" s="3" customFormat="1" hidden="1" x14ac:dyDescent="0.2">
      <c r="A58" s="2">
        <v>12041055</v>
      </c>
      <c r="B58" s="2" t="s">
        <v>95</v>
      </c>
      <c r="C58" s="2">
        <v>0</v>
      </c>
      <c r="D58" s="2">
        <v>0</v>
      </c>
      <c r="E58" s="2">
        <v>98861.55</v>
      </c>
      <c r="F58" s="2">
        <v>45355.6</v>
      </c>
      <c r="G58" s="2">
        <v>53505.95</v>
      </c>
      <c r="H58" s="2">
        <v>0</v>
      </c>
      <c r="I58" s="3" t="s">
        <v>44</v>
      </c>
    </row>
    <row r="59" spans="1:9" hidden="1" x14ac:dyDescent="0.2">
      <c r="A59" s="4">
        <v>12041056</v>
      </c>
      <c r="B59" s="4" t="s">
        <v>96</v>
      </c>
      <c r="C59" s="4">
        <v>0</v>
      </c>
      <c r="D59" s="4">
        <v>0</v>
      </c>
      <c r="E59" s="4">
        <v>0</v>
      </c>
      <c r="F59" s="4">
        <v>0</v>
      </c>
      <c r="G59" s="4">
        <v>0</v>
      </c>
      <c r="H59" s="4">
        <v>0</v>
      </c>
      <c r="I59" s="5" t="s">
        <v>44</v>
      </c>
    </row>
    <row r="60" spans="1:9" hidden="1" x14ac:dyDescent="0.2">
      <c r="A60" s="4">
        <v>12041057</v>
      </c>
      <c r="B60" s="4" t="s">
        <v>97</v>
      </c>
      <c r="C60" s="4">
        <v>0</v>
      </c>
      <c r="D60" s="4">
        <v>0</v>
      </c>
      <c r="E60" s="4">
        <v>919.08</v>
      </c>
      <c r="F60" s="4">
        <v>919.08</v>
      </c>
      <c r="G60" s="4">
        <v>0</v>
      </c>
      <c r="H60" s="4">
        <v>0</v>
      </c>
      <c r="I60" s="5" t="s">
        <v>44</v>
      </c>
    </row>
    <row r="61" spans="1:9" hidden="1" x14ac:dyDescent="0.2">
      <c r="A61" s="4">
        <v>12041058</v>
      </c>
      <c r="B61" s="4" t="s">
        <v>98</v>
      </c>
      <c r="C61" s="4">
        <v>0</v>
      </c>
      <c r="D61" s="4">
        <v>0</v>
      </c>
      <c r="E61" s="4">
        <v>2024</v>
      </c>
      <c r="F61" s="4">
        <v>2024</v>
      </c>
      <c r="G61" s="4">
        <v>0</v>
      </c>
      <c r="H61" s="4">
        <v>0</v>
      </c>
      <c r="I61" s="5" t="s">
        <v>44</v>
      </c>
    </row>
    <row r="62" spans="1:9" hidden="1" x14ac:dyDescent="0.2">
      <c r="A62" s="4">
        <v>12041059</v>
      </c>
      <c r="B62" s="4" t="s">
        <v>99</v>
      </c>
      <c r="C62" s="4">
        <v>0</v>
      </c>
      <c r="D62" s="4">
        <v>0</v>
      </c>
      <c r="E62" s="4">
        <v>0</v>
      </c>
      <c r="F62" s="4">
        <v>0</v>
      </c>
      <c r="G62" s="4">
        <v>0</v>
      </c>
      <c r="H62" s="4">
        <v>0</v>
      </c>
      <c r="I62" s="5" t="s">
        <v>44</v>
      </c>
    </row>
    <row r="63" spans="1:9" hidden="1" x14ac:dyDescent="0.2">
      <c r="A63" s="4">
        <v>12041060</v>
      </c>
      <c r="B63" s="4" t="s">
        <v>100</v>
      </c>
      <c r="C63" s="4">
        <v>0</v>
      </c>
      <c r="D63" s="4">
        <v>0</v>
      </c>
      <c r="E63" s="4">
        <v>0</v>
      </c>
      <c r="F63" s="4">
        <v>0</v>
      </c>
      <c r="G63" s="4">
        <v>0</v>
      </c>
      <c r="H63" s="4">
        <v>0</v>
      </c>
      <c r="I63" s="5" t="s">
        <v>44</v>
      </c>
    </row>
    <row r="64" spans="1:9" hidden="1" x14ac:dyDescent="0.2">
      <c r="A64" s="4">
        <v>12041061</v>
      </c>
      <c r="B64" s="4" t="s">
        <v>101</v>
      </c>
      <c r="C64" s="4">
        <v>0</v>
      </c>
      <c r="D64" s="4">
        <v>0</v>
      </c>
      <c r="E64" s="4">
        <v>0</v>
      </c>
      <c r="F64" s="4">
        <v>0</v>
      </c>
      <c r="G64" s="4">
        <v>0</v>
      </c>
      <c r="H64" s="4">
        <v>0</v>
      </c>
      <c r="I64" s="5" t="s">
        <v>44</v>
      </c>
    </row>
    <row r="65" spans="1:9" hidden="1" x14ac:dyDescent="0.2">
      <c r="A65" s="4">
        <v>12041062</v>
      </c>
      <c r="B65" s="4" t="s">
        <v>102</v>
      </c>
      <c r="C65" s="4">
        <v>0</v>
      </c>
      <c r="D65" s="4">
        <v>0</v>
      </c>
      <c r="E65" s="4">
        <v>0</v>
      </c>
      <c r="F65" s="4">
        <v>0</v>
      </c>
      <c r="G65" s="4">
        <v>0</v>
      </c>
      <c r="H65" s="4">
        <v>0</v>
      </c>
      <c r="I65" s="5" t="s">
        <v>44</v>
      </c>
    </row>
    <row r="66" spans="1:9" s="3" customFormat="1" hidden="1" x14ac:dyDescent="0.2">
      <c r="A66" s="2">
        <v>12041063</v>
      </c>
      <c r="B66" s="2" t="s">
        <v>103</v>
      </c>
      <c r="C66" s="2">
        <v>0</v>
      </c>
      <c r="D66" s="2">
        <v>0</v>
      </c>
      <c r="E66" s="2">
        <v>49643.199999999997</v>
      </c>
      <c r="F66" s="2">
        <v>49642.239999999998</v>
      </c>
      <c r="G66" s="2">
        <v>0.96</v>
      </c>
      <c r="H66" s="2">
        <v>0</v>
      </c>
      <c r="I66" s="3" t="s">
        <v>44</v>
      </c>
    </row>
    <row r="67" spans="1:9" hidden="1" x14ac:dyDescent="0.2">
      <c r="A67" s="4">
        <v>12041064</v>
      </c>
      <c r="B67" s="4" t="s">
        <v>104</v>
      </c>
      <c r="C67" s="4">
        <v>0</v>
      </c>
      <c r="D67" s="4">
        <v>0</v>
      </c>
      <c r="E67" s="4">
        <v>0</v>
      </c>
      <c r="F67" s="4">
        <v>0</v>
      </c>
      <c r="G67" s="4">
        <v>0</v>
      </c>
      <c r="H67" s="4">
        <v>0</v>
      </c>
      <c r="I67" s="5" t="s">
        <v>44</v>
      </c>
    </row>
    <row r="68" spans="1:9" hidden="1" x14ac:dyDescent="0.2">
      <c r="A68" s="4">
        <v>12041065</v>
      </c>
      <c r="B68" s="4" t="s">
        <v>105</v>
      </c>
      <c r="C68" s="4">
        <v>0</v>
      </c>
      <c r="D68" s="4">
        <v>0</v>
      </c>
      <c r="E68" s="4">
        <v>4159.6400000000003</v>
      </c>
      <c r="F68" s="4">
        <v>4159.6400000000003</v>
      </c>
      <c r="G68" s="4">
        <v>0</v>
      </c>
      <c r="H68" s="4">
        <v>0</v>
      </c>
      <c r="I68" s="5" t="s">
        <v>44</v>
      </c>
    </row>
    <row r="69" spans="1:9" s="3" customFormat="1" hidden="1" x14ac:dyDescent="0.2">
      <c r="A69" s="2">
        <v>12041066</v>
      </c>
      <c r="B69" s="2" t="s">
        <v>106</v>
      </c>
      <c r="C69" s="2">
        <v>0</v>
      </c>
      <c r="D69" s="2">
        <v>0</v>
      </c>
      <c r="E69" s="2">
        <v>22977</v>
      </c>
      <c r="F69" s="2">
        <v>69</v>
      </c>
      <c r="G69" s="2">
        <v>22908</v>
      </c>
      <c r="H69" s="2">
        <v>0</v>
      </c>
      <c r="I69" s="3" t="s">
        <v>44</v>
      </c>
    </row>
    <row r="70" spans="1:9" s="3" customFormat="1" hidden="1" x14ac:dyDescent="0.2">
      <c r="A70" s="2">
        <v>12041067</v>
      </c>
      <c r="B70" s="2" t="s">
        <v>107</v>
      </c>
      <c r="C70" s="2">
        <v>0</v>
      </c>
      <c r="D70" s="2">
        <v>0</v>
      </c>
      <c r="E70" s="2">
        <v>2208</v>
      </c>
      <c r="F70" s="2">
        <v>0</v>
      </c>
      <c r="G70" s="2">
        <v>2208</v>
      </c>
      <c r="H70" s="2">
        <v>0</v>
      </c>
      <c r="I70" s="3" t="s">
        <v>44</v>
      </c>
    </row>
    <row r="71" spans="1:9" hidden="1" x14ac:dyDescent="0.2">
      <c r="A71" s="4">
        <v>12041068</v>
      </c>
      <c r="B71" s="4" t="s">
        <v>108</v>
      </c>
      <c r="C71" s="4">
        <v>0</v>
      </c>
      <c r="D71" s="4">
        <v>0</v>
      </c>
      <c r="E71" s="4">
        <v>0</v>
      </c>
      <c r="F71" s="4">
        <v>0</v>
      </c>
      <c r="G71" s="4">
        <v>0</v>
      </c>
      <c r="H71" s="4">
        <v>0</v>
      </c>
      <c r="I71" s="5" t="s">
        <v>44</v>
      </c>
    </row>
    <row r="72" spans="1:9" hidden="1" x14ac:dyDescent="0.2">
      <c r="A72" s="4">
        <v>12041069</v>
      </c>
      <c r="B72" s="4" t="s">
        <v>109</v>
      </c>
      <c r="C72" s="4">
        <v>0</v>
      </c>
      <c r="D72" s="4">
        <v>0</v>
      </c>
      <c r="E72" s="4">
        <v>0</v>
      </c>
      <c r="F72" s="4">
        <v>0</v>
      </c>
      <c r="G72" s="4">
        <v>0</v>
      </c>
      <c r="H72" s="4">
        <v>0</v>
      </c>
      <c r="I72" s="5" t="s">
        <v>44</v>
      </c>
    </row>
    <row r="73" spans="1:9" hidden="1" x14ac:dyDescent="0.2">
      <c r="A73" s="4">
        <v>12041070</v>
      </c>
      <c r="B73" s="4" t="s">
        <v>110</v>
      </c>
      <c r="C73" s="4">
        <v>0</v>
      </c>
      <c r="D73" s="4">
        <v>0</v>
      </c>
      <c r="E73" s="4">
        <v>0</v>
      </c>
      <c r="F73" s="4">
        <v>0</v>
      </c>
      <c r="G73" s="4">
        <v>0</v>
      </c>
      <c r="H73" s="4">
        <v>0</v>
      </c>
      <c r="I73" s="5" t="s">
        <v>44</v>
      </c>
    </row>
    <row r="74" spans="1:9" hidden="1" x14ac:dyDescent="0.2">
      <c r="A74" s="4">
        <v>12041071</v>
      </c>
      <c r="B74" s="4" t="s">
        <v>111</v>
      </c>
      <c r="C74" s="4">
        <v>0</v>
      </c>
      <c r="D74" s="4">
        <v>0</v>
      </c>
      <c r="E74" s="4">
        <v>0</v>
      </c>
      <c r="F74" s="4">
        <v>0</v>
      </c>
      <c r="G74" s="4">
        <v>0</v>
      </c>
      <c r="H74" s="4">
        <v>0</v>
      </c>
      <c r="I74" s="5" t="s">
        <v>44</v>
      </c>
    </row>
    <row r="75" spans="1:9" s="3" customFormat="1" hidden="1" x14ac:dyDescent="0.2">
      <c r="A75" s="2">
        <v>1210</v>
      </c>
      <c r="B75" s="2" t="s">
        <v>112</v>
      </c>
      <c r="C75" s="2">
        <v>0</v>
      </c>
      <c r="D75" s="2">
        <v>0</v>
      </c>
      <c r="E75" s="2">
        <v>1557809.32</v>
      </c>
      <c r="F75" s="2">
        <v>18178.8</v>
      </c>
      <c r="G75" s="2">
        <v>1539630.52</v>
      </c>
      <c r="H75" s="2">
        <v>0</v>
      </c>
      <c r="I75" s="3" t="s">
        <v>113</v>
      </c>
    </row>
    <row r="76" spans="1:9" hidden="1" x14ac:dyDescent="0.2">
      <c r="A76" s="4">
        <v>2211001</v>
      </c>
      <c r="B76" s="4" t="s">
        <v>114</v>
      </c>
      <c r="C76" s="4">
        <v>0</v>
      </c>
      <c r="D76" s="4">
        <v>0</v>
      </c>
      <c r="E76" s="4">
        <v>7354.25</v>
      </c>
      <c r="F76" s="4">
        <v>7354.25</v>
      </c>
      <c r="G76" s="4">
        <v>0</v>
      </c>
      <c r="H76" s="4">
        <v>0</v>
      </c>
      <c r="I76" s="5" t="s">
        <v>115</v>
      </c>
    </row>
    <row r="77" spans="1:9" hidden="1" x14ac:dyDescent="0.2">
      <c r="A77" s="4">
        <v>2211002</v>
      </c>
      <c r="B77" s="4" t="s">
        <v>116</v>
      </c>
      <c r="C77" s="4">
        <v>0</v>
      </c>
      <c r="D77" s="4">
        <v>0</v>
      </c>
      <c r="E77" s="4">
        <v>41277.33</v>
      </c>
      <c r="F77" s="4">
        <v>41277.33</v>
      </c>
      <c r="G77" s="4">
        <v>0</v>
      </c>
      <c r="H77" s="4">
        <v>0</v>
      </c>
      <c r="I77" s="5" t="s">
        <v>115</v>
      </c>
    </row>
    <row r="78" spans="1:9" hidden="1" x14ac:dyDescent="0.2">
      <c r="A78" s="4">
        <v>2211003</v>
      </c>
      <c r="B78" s="4" t="s">
        <v>117</v>
      </c>
      <c r="C78" s="4">
        <v>0</v>
      </c>
      <c r="D78" s="4">
        <v>0</v>
      </c>
      <c r="E78" s="4">
        <v>308631.94</v>
      </c>
      <c r="F78" s="4">
        <v>308631.94</v>
      </c>
      <c r="G78" s="4">
        <v>0</v>
      </c>
      <c r="H78" s="4">
        <v>0</v>
      </c>
      <c r="I78" s="5" t="s">
        <v>115</v>
      </c>
    </row>
    <row r="79" spans="1:9" hidden="1" x14ac:dyDescent="0.2">
      <c r="A79" s="4">
        <v>2211004</v>
      </c>
      <c r="B79" s="4" t="s">
        <v>118</v>
      </c>
      <c r="C79" s="4">
        <v>0</v>
      </c>
      <c r="D79" s="4">
        <v>0</v>
      </c>
      <c r="E79" s="4">
        <v>614019.43999999994</v>
      </c>
      <c r="F79" s="4">
        <v>614019.43999999994</v>
      </c>
      <c r="G79" s="4">
        <v>0</v>
      </c>
      <c r="H79" s="4">
        <v>0</v>
      </c>
      <c r="I79" s="5" t="s">
        <v>115</v>
      </c>
    </row>
    <row r="80" spans="1:9" hidden="1" x14ac:dyDescent="0.2">
      <c r="A80" s="4">
        <v>2211005</v>
      </c>
      <c r="B80" s="4" t="s">
        <v>119</v>
      </c>
      <c r="C80" s="4">
        <v>0</v>
      </c>
      <c r="D80" s="4">
        <v>0</v>
      </c>
      <c r="E80" s="4">
        <v>6504.9</v>
      </c>
      <c r="F80" s="4">
        <v>6504.9</v>
      </c>
      <c r="G80" s="4">
        <v>0</v>
      </c>
      <c r="H80" s="4">
        <v>0</v>
      </c>
      <c r="I80" s="5" t="s">
        <v>115</v>
      </c>
    </row>
    <row r="81" spans="1:9" hidden="1" x14ac:dyDescent="0.2">
      <c r="A81" s="4">
        <v>2211006</v>
      </c>
      <c r="B81" s="4" t="s">
        <v>120</v>
      </c>
      <c r="C81" s="4">
        <v>0</v>
      </c>
      <c r="D81" s="4">
        <v>0</v>
      </c>
      <c r="E81" s="4">
        <v>3196.89</v>
      </c>
      <c r="F81" s="4">
        <v>3196.89</v>
      </c>
      <c r="G81" s="4">
        <v>0</v>
      </c>
      <c r="H81" s="4">
        <v>0</v>
      </c>
      <c r="I81" s="5" t="s">
        <v>115</v>
      </c>
    </row>
    <row r="82" spans="1:9" hidden="1" x14ac:dyDescent="0.2">
      <c r="A82" s="4">
        <v>2211007</v>
      </c>
      <c r="B82" s="4" t="s">
        <v>121</v>
      </c>
      <c r="C82" s="4">
        <v>0</v>
      </c>
      <c r="D82" s="4">
        <v>0</v>
      </c>
      <c r="E82" s="4">
        <v>3654.69</v>
      </c>
      <c r="F82" s="4">
        <v>3654.69</v>
      </c>
      <c r="G82" s="4">
        <v>0</v>
      </c>
      <c r="H82" s="4">
        <v>0</v>
      </c>
      <c r="I82" s="5" t="s">
        <v>115</v>
      </c>
    </row>
    <row r="83" spans="1:9" hidden="1" x14ac:dyDescent="0.2">
      <c r="A83" s="4">
        <v>2211008</v>
      </c>
      <c r="B83" s="4" t="s">
        <v>122</v>
      </c>
      <c r="C83" s="4">
        <v>0</v>
      </c>
      <c r="D83" s="4">
        <v>0</v>
      </c>
      <c r="E83" s="4">
        <v>27791.5</v>
      </c>
      <c r="F83" s="4">
        <v>27791.5</v>
      </c>
      <c r="G83" s="4">
        <v>0</v>
      </c>
      <c r="H83" s="4">
        <v>0</v>
      </c>
      <c r="I83" s="5" t="s">
        <v>115</v>
      </c>
    </row>
    <row r="84" spans="1:9" hidden="1" x14ac:dyDescent="0.2">
      <c r="A84" s="4">
        <v>2211009</v>
      </c>
      <c r="B84" s="4" t="s">
        <v>123</v>
      </c>
      <c r="C84" s="4">
        <v>0</v>
      </c>
      <c r="D84" s="4">
        <v>0</v>
      </c>
      <c r="E84" s="4">
        <v>1828.52</v>
      </c>
      <c r="F84" s="4">
        <v>1828.52</v>
      </c>
      <c r="G84" s="4">
        <v>0</v>
      </c>
      <c r="H84" s="4">
        <v>0</v>
      </c>
      <c r="I84" s="5" t="s">
        <v>115</v>
      </c>
    </row>
    <row r="85" spans="1:9" hidden="1" x14ac:dyDescent="0.2">
      <c r="A85" s="4">
        <v>2211010</v>
      </c>
      <c r="B85" s="4" t="s">
        <v>124</v>
      </c>
      <c r="C85" s="4">
        <v>0</v>
      </c>
      <c r="D85" s="4">
        <v>0</v>
      </c>
      <c r="E85" s="4">
        <v>13503.43</v>
      </c>
      <c r="F85" s="4">
        <v>13503.43</v>
      </c>
      <c r="G85" s="4">
        <v>0</v>
      </c>
      <c r="H85" s="4">
        <v>0</v>
      </c>
      <c r="I85" s="5" t="s">
        <v>115</v>
      </c>
    </row>
    <row r="86" spans="1:9" hidden="1" x14ac:dyDescent="0.2">
      <c r="A86" s="4">
        <v>2211011</v>
      </c>
      <c r="B86" s="4" t="s">
        <v>125</v>
      </c>
      <c r="C86" s="4">
        <v>0</v>
      </c>
      <c r="D86" s="4">
        <v>0</v>
      </c>
      <c r="E86" s="4">
        <v>144</v>
      </c>
      <c r="F86" s="4">
        <v>144</v>
      </c>
      <c r="G86" s="4">
        <v>0</v>
      </c>
      <c r="H86" s="4">
        <v>0</v>
      </c>
      <c r="I86" s="5" t="s">
        <v>115</v>
      </c>
    </row>
    <row r="87" spans="1:9" hidden="1" x14ac:dyDescent="0.2">
      <c r="A87" s="4">
        <v>2211012</v>
      </c>
      <c r="B87" s="4" t="s">
        <v>126</v>
      </c>
      <c r="C87" s="4">
        <v>0</v>
      </c>
      <c r="D87" s="4">
        <v>0</v>
      </c>
      <c r="E87" s="4">
        <v>410</v>
      </c>
      <c r="F87" s="4">
        <v>410</v>
      </c>
      <c r="G87" s="4">
        <v>0</v>
      </c>
      <c r="H87" s="4">
        <v>0</v>
      </c>
      <c r="I87" s="5" t="s">
        <v>115</v>
      </c>
    </row>
    <row r="88" spans="1:9" hidden="1" x14ac:dyDescent="0.2">
      <c r="A88" s="4">
        <v>2211013</v>
      </c>
      <c r="B88" s="4" t="s">
        <v>127</v>
      </c>
      <c r="C88" s="4">
        <v>0</v>
      </c>
      <c r="D88" s="4">
        <v>0</v>
      </c>
      <c r="E88" s="4">
        <v>21498.6</v>
      </c>
      <c r="F88" s="4">
        <v>21498.6</v>
      </c>
      <c r="G88" s="4">
        <v>0</v>
      </c>
      <c r="H88" s="4">
        <v>0</v>
      </c>
      <c r="I88" s="5" t="s">
        <v>115</v>
      </c>
    </row>
    <row r="89" spans="1:9" hidden="1" x14ac:dyDescent="0.2">
      <c r="A89" s="4">
        <v>2211014</v>
      </c>
      <c r="B89" s="4" t="s">
        <v>128</v>
      </c>
      <c r="C89" s="4">
        <v>0</v>
      </c>
      <c r="D89" s="4">
        <v>0</v>
      </c>
      <c r="E89" s="4">
        <v>16860.830000000002</v>
      </c>
      <c r="F89" s="4">
        <v>16860.830000000002</v>
      </c>
      <c r="G89" s="4">
        <v>0</v>
      </c>
      <c r="H89" s="4">
        <v>0</v>
      </c>
      <c r="I89" s="5" t="s">
        <v>115</v>
      </c>
    </row>
    <row r="90" spans="1:9" hidden="1" x14ac:dyDescent="0.2">
      <c r="A90" s="4">
        <v>2211015</v>
      </c>
      <c r="B90" s="4" t="s">
        <v>129</v>
      </c>
      <c r="C90" s="4">
        <v>0</v>
      </c>
      <c r="D90" s="4">
        <v>0</v>
      </c>
      <c r="E90" s="4">
        <v>2070</v>
      </c>
      <c r="F90" s="4">
        <v>2070</v>
      </c>
      <c r="G90" s="4">
        <v>0</v>
      </c>
      <c r="H90" s="4">
        <v>0</v>
      </c>
      <c r="I90" s="5" t="s">
        <v>115</v>
      </c>
    </row>
    <row r="91" spans="1:9" hidden="1" x14ac:dyDescent="0.2">
      <c r="A91" s="4">
        <v>2211016</v>
      </c>
      <c r="B91" s="4" t="s">
        <v>130</v>
      </c>
      <c r="C91" s="4">
        <v>0</v>
      </c>
      <c r="D91" s="4">
        <v>0</v>
      </c>
      <c r="E91" s="4">
        <v>1276.5</v>
      </c>
      <c r="F91" s="4">
        <v>1276.5</v>
      </c>
      <c r="G91" s="4">
        <v>0</v>
      </c>
      <c r="H91" s="4">
        <v>0</v>
      </c>
      <c r="I91" s="5" t="s">
        <v>115</v>
      </c>
    </row>
    <row r="92" spans="1:9" hidden="1" x14ac:dyDescent="0.2">
      <c r="A92" s="4">
        <v>2211017</v>
      </c>
      <c r="B92" s="4" t="s">
        <v>131</v>
      </c>
      <c r="C92" s="4">
        <v>0</v>
      </c>
      <c r="D92" s="4">
        <v>0</v>
      </c>
      <c r="E92" s="4">
        <v>912.19</v>
      </c>
      <c r="F92" s="4">
        <v>912.19</v>
      </c>
      <c r="G92" s="4">
        <v>0</v>
      </c>
      <c r="H92" s="4">
        <v>0</v>
      </c>
      <c r="I92" s="5" t="s">
        <v>115</v>
      </c>
    </row>
    <row r="93" spans="1:9" hidden="1" x14ac:dyDescent="0.2">
      <c r="A93" s="4">
        <v>2211018</v>
      </c>
      <c r="B93" s="4" t="s">
        <v>131</v>
      </c>
      <c r="C93" s="4">
        <v>0</v>
      </c>
      <c r="D93" s="4">
        <v>0</v>
      </c>
      <c r="E93" s="4">
        <v>69.2</v>
      </c>
      <c r="F93" s="4">
        <v>69.2</v>
      </c>
      <c r="G93" s="4">
        <v>0</v>
      </c>
      <c r="H93" s="4">
        <v>0</v>
      </c>
      <c r="I93" s="5" t="s">
        <v>115</v>
      </c>
    </row>
    <row r="94" spans="1:9" hidden="1" x14ac:dyDescent="0.2">
      <c r="A94" s="4">
        <v>2211019</v>
      </c>
      <c r="B94" s="4" t="s">
        <v>132</v>
      </c>
      <c r="C94" s="4">
        <v>0</v>
      </c>
      <c r="D94" s="4">
        <v>0</v>
      </c>
      <c r="E94" s="4">
        <v>23138</v>
      </c>
      <c r="F94" s="4">
        <v>23138</v>
      </c>
      <c r="G94" s="4">
        <v>0</v>
      </c>
      <c r="H94" s="4">
        <v>0</v>
      </c>
      <c r="I94" s="5" t="s">
        <v>115</v>
      </c>
    </row>
    <row r="95" spans="1:9" hidden="1" x14ac:dyDescent="0.2">
      <c r="A95" s="4">
        <v>2211020</v>
      </c>
      <c r="B95" s="4" t="s">
        <v>133</v>
      </c>
      <c r="C95" s="4">
        <v>0</v>
      </c>
      <c r="D95" s="4">
        <v>0</v>
      </c>
      <c r="E95" s="4">
        <v>25024</v>
      </c>
      <c r="F95" s="4">
        <v>25024</v>
      </c>
      <c r="G95" s="4">
        <v>0</v>
      </c>
      <c r="H95" s="4">
        <v>0</v>
      </c>
      <c r="I95" s="5" t="s">
        <v>115</v>
      </c>
    </row>
    <row r="96" spans="1:9" hidden="1" x14ac:dyDescent="0.2">
      <c r="A96" s="4">
        <v>2211021</v>
      </c>
      <c r="B96" s="4" t="s">
        <v>134</v>
      </c>
      <c r="C96" s="4">
        <v>0</v>
      </c>
      <c r="D96" s="4">
        <v>0</v>
      </c>
      <c r="E96" s="4">
        <v>0</v>
      </c>
      <c r="F96" s="4">
        <v>0</v>
      </c>
      <c r="G96" s="4">
        <v>0</v>
      </c>
      <c r="H96" s="4">
        <v>0</v>
      </c>
      <c r="I96" s="5" t="s">
        <v>115</v>
      </c>
    </row>
    <row r="97" spans="1:9" hidden="1" x14ac:dyDescent="0.2">
      <c r="A97" s="4">
        <v>2211022</v>
      </c>
      <c r="B97" s="4" t="s">
        <v>135</v>
      </c>
      <c r="C97" s="4">
        <v>0</v>
      </c>
      <c r="D97" s="4">
        <v>0</v>
      </c>
      <c r="E97" s="4">
        <v>8632.31</v>
      </c>
      <c r="F97" s="4">
        <v>8632.31</v>
      </c>
      <c r="G97" s="4">
        <v>0</v>
      </c>
      <c r="H97" s="4">
        <v>0</v>
      </c>
      <c r="I97" s="5" t="s">
        <v>115</v>
      </c>
    </row>
    <row r="98" spans="1:9" hidden="1" x14ac:dyDescent="0.2">
      <c r="A98" s="4">
        <v>2211023</v>
      </c>
      <c r="B98" s="4" t="s">
        <v>136</v>
      </c>
      <c r="C98" s="4">
        <v>0</v>
      </c>
      <c r="D98" s="4">
        <v>0</v>
      </c>
      <c r="E98" s="4">
        <v>993.6</v>
      </c>
      <c r="F98" s="4">
        <v>993.6</v>
      </c>
      <c r="G98" s="4">
        <v>0</v>
      </c>
      <c r="H98" s="4">
        <v>0</v>
      </c>
      <c r="I98" s="5" t="s">
        <v>115</v>
      </c>
    </row>
    <row r="99" spans="1:9" hidden="1" x14ac:dyDescent="0.2">
      <c r="A99" s="4">
        <v>2211024</v>
      </c>
      <c r="B99" s="4" t="s">
        <v>137</v>
      </c>
      <c r="C99" s="4">
        <v>0</v>
      </c>
      <c r="D99" s="4">
        <v>0</v>
      </c>
      <c r="E99" s="4">
        <v>3362.51</v>
      </c>
      <c r="F99" s="4">
        <v>3362.51</v>
      </c>
      <c r="G99" s="4">
        <v>0</v>
      </c>
      <c r="H99" s="4">
        <v>0</v>
      </c>
      <c r="I99" s="5" t="s">
        <v>115</v>
      </c>
    </row>
    <row r="100" spans="1:9" hidden="1" x14ac:dyDescent="0.2">
      <c r="A100" s="4">
        <v>2211025</v>
      </c>
      <c r="B100" s="4" t="s">
        <v>138</v>
      </c>
      <c r="C100" s="4">
        <v>0</v>
      </c>
      <c r="D100" s="4">
        <v>0</v>
      </c>
      <c r="E100" s="4">
        <v>2001</v>
      </c>
      <c r="F100" s="4">
        <v>2001</v>
      </c>
      <c r="G100" s="4">
        <v>0</v>
      </c>
      <c r="H100" s="4">
        <v>0</v>
      </c>
      <c r="I100" s="5" t="s">
        <v>115</v>
      </c>
    </row>
    <row r="101" spans="1:9" hidden="1" x14ac:dyDescent="0.2">
      <c r="A101" s="4">
        <v>2211026</v>
      </c>
      <c r="B101" s="4" t="s">
        <v>139</v>
      </c>
      <c r="C101" s="4">
        <v>0</v>
      </c>
      <c r="D101" s="4">
        <v>0</v>
      </c>
      <c r="E101" s="4">
        <v>189115.17</v>
      </c>
      <c r="F101" s="4">
        <v>189115.17</v>
      </c>
      <c r="G101" s="4">
        <v>0</v>
      </c>
      <c r="H101" s="4">
        <v>0</v>
      </c>
      <c r="I101" s="5" t="s">
        <v>115</v>
      </c>
    </row>
    <row r="102" spans="1:9" hidden="1" x14ac:dyDescent="0.2">
      <c r="A102" s="4">
        <v>2211027</v>
      </c>
      <c r="B102" s="4" t="s">
        <v>140</v>
      </c>
      <c r="C102" s="4">
        <v>0</v>
      </c>
      <c r="D102" s="4">
        <v>0</v>
      </c>
      <c r="E102" s="4">
        <v>4280.3</v>
      </c>
      <c r="F102" s="4">
        <v>4280.3</v>
      </c>
      <c r="G102" s="4">
        <v>0</v>
      </c>
      <c r="H102" s="4">
        <v>0</v>
      </c>
      <c r="I102" s="5" t="s">
        <v>115</v>
      </c>
    </row>
    <row r="103" spans="1:9" hidden="1" x14ac:dyDescent="0.2">
      <c r="A103" s="4">
        <v>2211028</v>
      </c>
      <c r="B103" s="4" t="s">
        <v>141</v>
      </c>
      <c r="C103" s="4">
        <v>0</v>
      </c>
      <c r="D103" s="4">
        <v>0</v>
      </c>
      <c r="E103" s="4">
        <v>52785</v>
      </c>
      <c r="F103" s="4">
        <v>52785</v>
      </c>
      <c r="G103" s="4">
        <v>0</v>
      </c>
      <c r="H103" s="4">
        <v>0</v>
      </c>
      <c r="I103" s="5" t="s">
        <v>115</v>
      </c>
    </row>
    <row r="104" spans="1:9" hidden="1" x14ac:dyDescent="0.2">
      <c r="A104" s="4">
        <v>2211029</v>
      </c>
      <c r="B104" s="4" t="s">
        <v>142</v>
      </c>
      <c r="C104" s="4">
        <v>0</v>
      </c>
      <c r="D104" s="4">
        <v>0</v>
      </c>
      <c r="E104" s="4">
        <v>0</v>
      </c>
      <c r="F104" s="4">
        <v>0</v>
      </c>
      <c r="G104" s="4">
        <v>0</v>
      </c>
      <c r="H104" s="4">
        <v>0</v>
      </c>
      <c r="I104" s="5" t="s">
        <v>115</v>
      </c>
    </row>
    <row r="105" spans="1:9" hidden="1" x14ac:dyDescent="0.2">
      <c r="A105" s="4">
        <v>2211030</v>
      </c>
      <c r="B105" s="4" t="s">
        <v>143</v>
      </c>
      <c r="C105" s="4">
        <v>0</v>
      </c>
      <c r="D105" s="4">
        <v>0</v>
      </c>
      <c r="E105" s="4">
        <v>15015.76</v>
      </c>
      <c r="F105" s="4">
        <v>15015.76</v>
      </c>
      <c r="G105" s="4">
        <v>0</v>
      </c>
      <c r="H105" s="4">
        <v>0</v>
      </c>
      <c r="I105" s="5" t="s">
        <v>115</v>
      </c>
    </row>
    <row r="106" spans="1:9" hidden="1" x14ac:dyDescent="0.2">
      <c r="A106" s="4">
        <v>2211031</v>
      </c>
      <c r="B106" s="4" t="s">
        <v>144</v>
      </c>
      <c r="C106" s="4">
        <v>0</v>
      </c>
      <c r="D106" s="4">
        <v>0</v>
      </c>
      <c r="E106" s="4">
        <v>6107.14</v>
      </c>
      <c r="F106" s="4">
        <v>6107.14</v>
      </c>
      <c r="G106" s="4">
        <v>0</v>
      </c>
      <c r="H106" s="4">
        <v>0</v>
      </c>
      <c r="I106" s="5" t="s">
        <v>115</v>
      </c>
    </row>
    <row r="107" spans="1:9" hidden="1" x14ac:dyDescent="0.2">
      <c r="A107" s="4">
        <v>2211032</v>
      </c>
      <c r="B107" s="4" t="s">
        <v>145</v>
      </c>
      <c r="C107" s="4">
        <v>0</v>
      </c>
      <c r="D107" s="4">
        <v>0</v>
      </c>
      <c r="E107" s="4">
        <v>120</v>
      </c>
      <c r="F107" s="4">
        <v>120</v>
      </c>
      <c r="G107" s="4">
        <v>0</v>
      </c>
      <c r="H107" s="4">
        <v>0</v>
      </c>
      <c r="I107" s="5" t="s">
        <v>115</v>
      </c>
    </row>
    <row r="108" spans="1:9" hidden="1" x14ac:dyDescent="0.2">
      <c r="A108" s="4">
        <v>2211033</v>
      </c>
      <c r="B108" s="4" t="s">
        <v>146</v>
      </c>
      <c r="C108" s="4">
        <v>0</v>
      </c>
      <c r="D108" s="4">
        <v>0</v>
      </c>
      <c r="E108" s="4">
        <v>1863</v>
      </c>
      <c r="F108" s="4">
        <v>1863</v>
      </c>
      <c r="G108" s="4">
        <v>0</v>
      </c>
      <c r="H108" s="4">
        <v>0</v>
      </c>
      <c r="I108" s="5" t="s">
        <v>115</v>
      </c>
    </row>
    <row r="109" spans="1:9" hidden="1" x14ac:dyDescent="0.2">
      <c r="A109" s="4">
        <v>2211034</v>
      </c>
      <c r="B109" s="4" t="s">
        <v>147</v>
      </c>
      <c r="C109" s="4">
        <v>0</v>
      </c>
      <c r="D109" s="4">
        <v>0</v>
      </c>
      <c r="E109" s="4">
        <v>468028.31</v>
      </c>
      <c r="F109" s="4">
        <v>468028.31</v>
      </c>
      <c r="G109" s="4">
        <v>0</v>
      </c>
      <c r="H109" s="4">
        <v>0</v>
      </c>
      <c r="I109" s="5" t="s">
        <v>115</v>
      </c>
    </row>
    <row r="110" spans="1:9" hidden="1" x14ac:dyDescent="0.2">
      <c r="A110" s="4">
        <v>2211035</v>
      </c>
      <c r="B110" s="4" t="s">
        <v>148</v>
      </c>
      <c r="C110" s="4">
        <v>0</v>
      </c>
      <c r="D110" s="4">
        <v>0</v>
      </c>
      <c r="E110" s="4">
        <v>13225</v>
      </c>
      <c r="F110" s="4">
        <v>13225</v>
      </c>
      <c r="G110" s="4">
        <v>0</v>
      </c>
      <c r="H110" s="4">
        <v>0</v>
      </c>
      <c r="I110" s="5" t="s">
        <v>115</v>
      </c>
    </row>
    <row r="111" spans="1:9" hidden="1" x14ac:dyDescent="0.2">
      <c r="A111" s="4">
        <v>2211036</v>
      </c>
      <c r="B111" s="4" t="s">
        <v>149</v>
      </c>
      <c r="C111" s="4">
        <v>0</v>
      </c>
      <c r="D111" s="4">
        <v>0</v>
      </c>
      <c r="E111" s="4">
        <v>442.18</v>
      </c>
      <c r="F111" s="4">
        <v>442.18</v>
      </c>
      <c r="G111" s="4">
        <v>0</v>
      </c>
      <c r="H111" s="4">
        <v>0</v>
      </c>
      <c r="I111" s="5" t="s">
        <v>115</v>
      </c>
    </row>
    <row r="112" spans="1:9" hidden="1" x14ac:dyDescent="0.2">
      <c r="A112" s="4">
        <v>2211037</v>
      </c>
      <c r="B112" s="4" t="s">
        <v>150</v>
      </c>
      <c r="C112" s="4">
        <v>0</v>
      </c>
      <c r="D112" s="4">
        <v>0</v>
      </c>
      <c r="E112" s="4">
        <v>3570</v>
      </c>
      <c r="F112" s="4">
        <v>3570</v>
      </c>
      <c r="G112" s="4">
        <v>0</v>
      </c>
      <c r="H112" s="4">
        <v>0</v>
      </c>
      <c r="I112" s="5" t="s">
        <v>115</v>
      </c>
    </row>
    <row r="113" spans="1:9" hidden="1" x14ac:dyDescent="0.2">
      <c r="A113" s="4">
        <v>2211038</v>
      </c>
      <c r="B113" s="4" t="s">
        <v>151</v>
      </c>
      <c r="C113" s="4">
        <v>0</v>
      </c>
      <c r="D113" s="4">
        <v>0</v>
      </c>
      <c r="E113" s="4">
        <v>3828</v>
      </c>
      <c r="F113" s="4">
        <v>3828</v>
      </c>
      <c r="G113" s="4">
        <v>0</v>
      </c>
      <c r="H113" s="4">
        <v>0</v>
      </c>
      <c r="I113" s="5" t="s">
        <v>115</v>
      </c>
    </row>
    <row r="114" spans="1:9" hidden="1" x14ac:dyDescent="0.2">
      <c r="A114" s="4">
        <v>2211039</v>
      </c>
      <c r="B114" s="4" t="s">
        <v>152</v>
      </c>
      <c r="C114" s="4">
        <v>0</v>
      </c>
      <c r="D114" s="4">
        <v>0</v>
      </c>
      <c r="E114" s="4">
        <v>29520.5</v>
      </c>
      <c r="F114" s="4">
        <v>29520.5</v>
      </c>
      <c r="G114" s="4">
        <v>0</v>
      </c>
      <c r="H114" s="4">
        <v>0</v>
      </c>
      <c r="I114" s="5" t="s">
        <v>115</v>
      </c>
    </row>
    <row r="115" spans="1:9" hidden="1" x14ac:dyDescent="0.2">
      <c r="A115" s="4">
        <v>2211040</v>
      </c>
      <c r="B115" s="4" t="s">
        <v>153</v>
      </c>
      <c r="C115" s="4">
        <v>0</v>
      </c>
      <c r="D115" s="4">
        <v>0</v>
      </c>
      <c r="E115" s="4">
        <v>1529.5</v>
      </c>
      <c r="F115" s="4">
        <v>1529.5</v>
      </c>
      <c r="G115" s="4">
        <v>0</v>
      </c>
      <c r="H115" s="4">
        <v>0</v>
      </c>
      <c r="I115" s="5" t="s">
        <v>115</v>
      </c>
    </row>
    <row r="116" spans="1:9" hidden="1" x14ac:dyDescent="0.2">
      <c r="A116" s="4">
        <v>2211041</v>
      </c>
      <c r="B116" s="4" t="s">
        <v>154</v>
      </c>
      <c r="C116" s="4">
        <v>0</v>
      </c>
      <c r="D116" s="4">
        <v>0</v>
      </c>
      <c r="E116" s="4">
        <v>43099.5</v>
      </c>
      <c r="F116" s="4">
        <v>43099.5</v>
      </c>
      <c r="G116" s="4">
        <v>0</v>
      </c>
      <c r="H116" s="4">
        <v>0</v>
      </c>
      <c r="I116" s="5" t="s">
        <v>115</v>
      </c>
    </row>
    <row r="117" spans="1:9" hidden="1" x14ac:dyDescent="0.2">
      <c r="A117" s="4">
        <v>2211042</v>
      </c>
      <c r="B117" s="4" t="s">
        <v>155</v>
      </c>
      <c r="C117" s="4">
        <v>0</v>
      </c>
      <c r="D117" s="4">
        <v>0</v>
      </c>
      <c r="E117" s="4">
        <v>49850</v>
      </c>
      <c r="F117" s="4">
        <v>49850</v>
      </c>
      <c r="G117" s="4">
        <v>0</v>
      </c>
      <c r="H117" s="4">
        <v>0</v>
      </c>
      <c r="I117" s="5" t="s">
        <v>115</v>
      </c>
    </row>
    <row r="118" spans="1:9" hidden="1" x14ac:dyDescent="0.2">
      <c r="A118" s="4">
        <v>2211043</v>
      </c>
      <c r="B118" s="4" t="s">
        <v>156</v>
      </c>
      <c r="C118" s="4">
        <v>0</v>
      </c>
      <c r="D118" s="4">
        <v>0</v>
      </c>
      <c r="E118" s="4">
        <v>15224.28</v>
      </c>
      <c r="F118" s="4">
        <v>15224.28</v>
      </c>
      <c r="G118" s="4">
        <v>0</v>
      </c>
      <c r="H118" s="4">
        <v>0</v>
      </c>
      <c r="I118" s="5" t="s">
        <v>115</v>
      </c>
    </row>
    <row r="119" spans="1:9" hidden="1" x14ac:dyDescent="0.2">
      <c r="A119" s="4">
        <v>2211044</v>
      </c>
      <c r="B119" s="4" t="s">
        <v>157</v>
      </c>
      <c r="C119" s="4">
        <v>0</v>
      </c>
      <c r="D119" s="4">
        <v>0</v>
      </c>
      <c r="E119" s="4">
        <v>17330.27</v>
      </c>
      <c r="F119" s="4">
        <v>17330.27</v>
      </c>
      <c r="G119" s="4">
        <v>0</v>
      </c>
      <c r="H119" s="4">
        <v>0</v>
      </c>
      <c r="I119" s="5" t="s">
        <v>115</v>
      </c>
    </row>
    <row r="120" spans="1:9" hidden="1" x14ac:dyDescent="0.2">
      <c r="A120" s="4">
        <v>2211045</v>
      </c>
      <c r="B120" s="4" t="s">
        <v>158</v>
      </c>
      <c r="C120" s="4">
        <v>0</v>
      </c>
      <c r="D120" s="4">
        <v>0</v>
      </c>
      <c r="E120" s="4">
        <v>960.04</v>
      </c>
      <c r="F120" s="4">
        <v>960.04</v>
      </c>
      <c r="G120" s="4">
        <v>0</v>
      </c>
      <c r="H120" s="4">
        <v>0</v>
      </c>
      <c r="I120" s="5" t="s">
        <v>115</v>
      </c>
    </row>
    <row r="121" spans="1:9" s="3" customFormat="1" hidden="1" x14ac:dyDescent="0.2">
      <c r="A121" s="2">
        <v>2211046</v>
      </c>
      <c r="B121" s="2" t="s">
        <v>107</v>
      </c>
      <c r="C121" s="2">
        <v>0</v>
      </c>
      <c r="D121" s="2">
        <v>0</v>
      </c>
      <c r="E121" s="2">
        <v>12696</v>
      </c>
      <c r="F121" s="2">
        <v>0</v>
      </c>
      <c r="G121" s="2">
        <v>12696</v>
      </c>
      <c r="H121" s="2">
        <v>0</v>
      </c>
      <c r="I121" s="3" t="s">
        <v>115</v>
      </c>
    </row>
    <row r="122" spans="1:9" hidden="1" x14ac:dyDescent="0.2">
      <c r="A122" s="4">
        <v>2211047</v>
      </c>
      <c r="B122" s="4" t="s">
        <v>159</v>
      </c>
      <c r="C122" s="4">
        <v>0</v>
      </c>
      <c r="D122" s="4">
        <v>0</v>
      </c>
      <c r="E122" s="4">
        <v>3674.25</v>
      </c>
      <c r="F122" s="4">
        <v>3674.25</v>
      </c>
      <c r="G122" s="4">
        <v>0</v>
      </c>
      <c r="H122" s="4">
        <v>0</v>
      </c>
      <c r="I122" s="5" t="s">
        <v>115</v>
      </c>
    </row>
    <row r="123" spans="1:9" hidden="1" x14ac:dyDescent="0.2">
      <c r="A123" s="4">
        <v>2211048</v>
      </c>
      <c r="B123" s="4" t="s">
        <v>160</v>
      </c>
      <c r="C123" s="4">
        <v>0</v>
      </c>
      <c r="D123" s="4">
        <v>0</v>
      </c>
      <c r="E123" s="4">
        <v>4320</v>
      </c>
      <c r="F123" s="4">
        <v>4320</v>
      </c>
      <c r="G123" s="4">
        <v>0</v>
      </c>
      <c r="H123" s="4">
        <v>0</v>
      </c>
      <c r="I123" s="5" t="s">
        <v>115</v>
      </c>
    </row>
    <row r="124" spans="1:9" hidden="1" x14ac:dyDescent="0.2">
      <c r="A124" s="4">
        <v>2211049</v>
      </c>
      <c r="B124" s="4" t="s">
        <v>161</v>
      </c>
      <c r="C124" s="4">
        <v>0</v>
      </c>
      <c r="D124" s="4">
        <v>0</v>
      </c>
      <c r="E124" s="4">
        <v>0</v>
      </c>
      <c r="F124" s="4">
        <v>0</v>
      </c>
      <c r="G124" s="4">
        <v>0</v>
      </c>
      <c r="H124" s="4">
        <v>0</v>
      </c>
      <c r="I124" s="5" t="s">
        <v>115</v>
      </c>
    </row>
    <row r="125" spans="1:9" hidden="1" x14ac:dyDescent="0.2">
      <c r="A125" s="4">
        <v>2214</v>
      </c>
      <c r="B125" s="4" t="s">
        <v>162</v>
      </c>
      <c r="C125" s="4">
        <v>0</v>
      </c>
      <c r="D125" s="4">
        <v>0</v>
      </c>
      <c r="E125" s="4">
        <v>30000</v>
      </c>
      <c r="F125" s="4">
        <v>30000</v>
      </c>
      <c r="G125" s="4">
        <v>0</v>
      </c>
      <c r="H125" s="4">
        <v>0</v>
      </c>
      <c r="I125" s="5" t="s">
        <v>163</v>
      </c>
    </row>
    <row r="126" spans="1:9" hidden="1" x14ac:dyDescent="0.2">
      <c r="A126" s="4">
        <v>2215</v>
      </c>
      <c r="B126" s="4" t="s">
        <v>164</v>
      </c>
      <c r="C126" s="4">
        <v>0</v>
      </c>
      <c r="D126" s="4">
        <v>0</v>
      </c>
      <c r="E126" s="4">
        <v>30000</v>
      </c>
      <c r="F126" s="4">
        <v>30000</v>
      </c>
      <c r="G126" s="4">
        <v>0</v>
      </c>
      <c r="H126" s="4">
        <v>0</v>
      </c>
      <c r="I126" s="5" t="s">
        <v>163</v>
      </c>
    </row>
    <row r="127" spans="1:9" hidden="1" x14ac:dyDescent="0.2">
      <c r="A127" s="4">
        <v>2216</v>
      </c>
      <c r="B127" s="4" t="s">
        <v>165</v>
      </c>
      <c r="C127" s="4">
        <v>0</v>
      </c>
      <c r="D127" s="4">
        <v>0</v>
      </c>
      <c r="E127" s="4">
        <v>19000</v>
      </c>
      <c r="F127" s="4">
        <v>19000</v>
      </c>
      <c r="G127" s="4">
        <v>0</v>
      </c>
      <c r="H127" s="4">
        <v>0</v>
      </c>
      <c r="I127" s="5" t="s">
        <v>163</v>
      </c>
    </row>
    <row r="128" spans="1:9" hidden="1" x14ac:dyDescent="0.2">
      <c r="A128" s="4">
        <v>2217</v>
      </c>
      <c r="B128" s="4" t="s">
        <v>166</v>
      </c>
      <c r="C128" s="4">
        <v>0</v>
      </c>
      <c r="D128" s="4">
        <v>0</v>
      </c>
      <c r="E128" s="4">
        <v>29000</v>
      </c>
      <c r="F128" s="4">
        <v>29000</v>
      </c>
      <c r="G128" s="4">
        <v>0</v>
      </c>
      <c r="H128" s="4">
        <v>0</v>
      </c>
      <c r="I128" s="5" t="s">
        <v>163</v>
      </c>
    </row>
    <row r="129" spans="1:11" hidden="1" x14ac:dyDescent="0.2">
      <c r="A129" s="4">
        <v>2218</v>
      </c>
      <c r="B129" s="4" t="s">
        <v>167</v>
      </c>
      <c r="C129" s="4">
        <v>0</v>
      </c>
      <c r="D129" s="4">
        <v>0</v>
      </c>
      <c r="E129" s="4">
        <v>20000</v>
      </c>
      <c r="F129" s="4">
        <v>20000</v>
      </c>
      <c r="G129" s="4">
        <v>0</v>
      </c>
      <c r="H129" s="4">
        <v>0</v>
      </c>
      <c r="I129" s="5" t="s">
        <v>163</v>
      </c>
    </row>
    <row r="130" spans="1:11" s="3" customFormat="1" hidden="1" x14ac:dyDescent="0.2">
      <c r="A130" s="2">
        <v>213</v>
      </c>
      <c r="B130" s="2" t="s">
        <v>168</v>
      </c>
      <c r="C130" s="2">
        <v>0</v>
      </c>
      <c r="D130" s="2">
        <v>0</v>
      </c>
      <c r="E130" s="2">
        <v>0</v>
      </c>
      <c r="F130" s="2">
        <v>515</v>
      </c>
      <c r="G130" s="2">
        <v>0</v>
      </c>
      <c r="H130" s="2">
        <v>515</v>
      </c>
      <c r="I130" s="3" t="s">
        <v>169</v>
      </c>
    </row>
    <row r="131" spans="1:11" hidden="1" x14ac:dyDescent="0.2">
      <c r="A131" s="4">
        <v>215</v>
      </c>
      <c r="B131" s="4" t="s">
        <v>18</v>
      </c>
      <c r="C131" s="4">
        <v>0</v>
      </c>
      <c r="D131" s="4">
        <v>0</v>
      </c>
      <c r="E131" s="4">
        <v>301137.95</v>
      </c>
      <c r="F131" s="4">
        <v>301137.95</v>
      </c>
      <c r="G131" s="4">
        <v>0</v>
      </c>
      <c r="H131" s="4">
        <v>0</v>
      </c>
      <c r="I131" s="5" t="s">
        <v>170</v>
      </c>
    </row>
    <row r="132" spans="1:11" s="3" customFormat="1" hidden="1" x14ac:dyDescent="0.2">
      <c r="A132" s="2">
        <v>216</v>
      </c>
      <c r="B132" s="2" t="s">
        <v>25</v>
      </c>
      <c r="C132" s="2">
        <v>0</v>
      </c>
      <c r="D132" s="2">
        <v>0</v>
      </c>
      <c r="E132" s="2">
        <v>0</v>
      </c>
      <c r="F132" s="2">
        <v>8500</v>
      </c>
      <c r="G132" s="2">
        <v>0</v>
      </c>
      <c r="H132" s="2">
        <v>8500</v>
      </c>
      <c r="I132" s="3" t="s">
        <v>171</v>
      </c>
    </row>
    <row r="133" spans="1:11" hidden="1" x14ac:dyDescent="0.2">
      <c r="A133" s="4">
        <v>215003</v>
      </c>
      <c r="B133" s="4" t="s">
        <v>172</v>
      </c>
      <c r="C133" s="4">
        <v>0</v>
      </c>
      <c r="D133" s="4">
        <v>0</v>
      </c>
      <c r="E133" s="4">
        <v>0</v>
      </c>
      <c r="F133" s="4">
        <v>0</v>
      </c>
      <c r="G133" s="4">
        <v>0</v>
      </c>
      <c r="H133" s="4">
        <v>0</v>
      </c>
      <c r="I133" s="5" t="s">
        <v>173</v>
      </c>
    </row>
    <row r="134" spans="1:11" s="3" customFormat="1" hidden="1" x14ac:dyDescent="0.2">
      <c r="A134" s="2">
        <v>215004</v>
      </c>
      <c r="B134" s="2" t="s">
        <v>174</v>
      </c>
      <c r="C134" s="2">
        <v>0</v>
      </c>
      <c r="D134" s="2">
        <v>0</v>
      </c>
      <c r="E134" s="2">
        <v>0</v>
      </c>
      <c r="F134" s="2">
        <v>9178</v>
      </c>
      <c r="G134" s="2">
        <v>0</v>
      </c>
      <c r="H134" s="2">
        <v>9178</v>
      </c>
      <c r="I134" s="3" t="s">
        <v>174</v>
      </c>
    </row>
    <row r="135" spans="1:11" s="3" customFormat="1" hidden="1" x14ac:dyDescent="0.2">
      <c r="A135" s="2">
        <v>31</v>
      </c>
      <c r="B135" s="2" t="s">
        <v>4</v>
      </c>
      <c r="C135" s="2">
        <v>0</v>
      </c>
      <c r="D135" s="2">
        <v>0</v>
      </c>
      <c r="E135" s="2">
        <v>0</v>
      </c>
      <c r="F135" s="2">
        <v>200000</v>
      </c>
      <c r="G135" s="2">
        <v>0</v>
      </c>
      <c r="H135" s="2">
        <v>200000</v>
      </c>
      <c r="I135" s="3" t="s">
        <v>175</v>
      </c>
    </row>
    <row r="136" spans="1:11" hidden="1" x14ac:dyDescent="0.2">
      <c r="A136" s="4">
        <v>32</v>
      </c>
      <c r="B136" s="4" t="s">
        <v>176</v>
      </c>
      <c r="C136" s="4">
        <v>0</v>
      </c>
      <c r="D136" s="4">
        <v>0</v>
      </c>
      <c r="E136" s="4">
        <v>0</v>
      </c>
      <c r="F136" s="4">
        <v>0</v>
      </c>
      <c r="G136" s="4">
        <v>0</v>
      </c>
      <c r="H136" s="4">
        <v>0</v>
      </c>
      <c r="I136" s="5" t="s">
        <v>177</v>
      </c>
    </row>
    <row r="137" spans="1:11" s="3" customFormat="1" hidden="1" x14ac:dyDescent="0.2">
      <c r="A137" s="2">
        <v>33</v>
      </c>
      <c r="B137" s="2" t="s">
        <v>178</v>
      </c>
      <c r="C137" s="2">
        <v>0</v>
      </c>
      <c r="D137" s="2">
        <v>0</v>
      </c>
      <c r="E137" s="2">
        <f>47577.76+362055.58</f>
        <v>409633.34</v>
      </c>
      <c r="F137" s="2">
        <v>262888.82</v>
      </c>
      <c r="G137" s="2">
        <f>E137-F137</f>
        <v>146744.52000000002</v>
      </c>
      <c r="H137" s="2">
        <v>0</v>
      </c>
      <c r="I137" s="3" t="s">
        <v>179</v>
      </c>
    </row>
    <row r="138" spans="1:11" s="3" customFormat="1" x14ac:dyDescent="0.2">
      <c r="A138" s="2">
        <v>411</v>
      </c>
      <c r="B138" s="2" t="s">
        <v>180</v>
      </c>
      <c r="C138" s="2">
        <v>0</v>
      </c>
      <c r="D138" s="2">
        <v>0</v>
      </c>
      <c r="E138" s="2">
        <v>0</v>
      </c>
      <c r="F138" s="2">
        <v>2624325.2799999998</v>
      </c>
      <c r="G138" s="2">
        <v>0</v>
      </c>
      <c r="H138" s="2">
        <v>2624325.2799999998</v>
      </c>
      <c r="I138" s="2" t="s">
        <v>181</v>
      </c>
      <c r="K138" s="2"/>
    </row>
    <row r="139" spans="1:11" s="3" customFormat="1" x14ac:dyDescent="0.2">
      <c r="A139" s="2">
        <v>412</v>
      </c>
      <c r="B139" s="2" t="s">
        <v>182</v>
      </c>
      <c r="C139" s="2">
        <v>0</v>
      </c>
      <c r="D139" s="2">
        <v>0</v>
      </c>
      <c r="E139" s="2">
        <v>424635.72</v>
      </c>
      <c r="F139" s="2">
        <v>0</v>
      </c>
      <c r="G139" s="2">
        <v>424635.72</v>
      </c>
      <c r="H139" s="2">
        <v>0</v>
      </c>
      <c r="I139" s="2" t="s">
        <v>181</v>
      </c>
    </row>
    <row r="140" spans="1:11" s="3" customFormat="1" hidden="1" x14ac:dyDescent="0.2">
      <c r="A140" s="2">
        <v>4201</v>
      </c>
      <c r="B140" s="2" t="s">
        <v>183</v>
      </c>
      <c r="C140" s="2">
        <v>0</v>
      </c>
      <c r="D140" s="2">
        <v>0</v>
      </c>
      <c r="E140" s="2">
        <v>0</v>
      </c>
      <c r="F140" s="2">
        <v>20000</v>
      </c>
      <c r="G140" s="2">
        <v>0</v>
      </c>
      <c r="H140" s="2">
        <v>20000</v>
      </c>
      <c r="I140" s="3" t="s">
        <v>184</v>
      </c>
    </row>
    <row r="141" spans="1:11" s="3" customFormat="1" hidden="1" x14ac:dyDescent="0.2">
      <c r="A141" s="2">
        <v>541</v>
      </c>
      <c r="B141" s="2" t="s">
        <v>185</v>
      </c>
      <c r="C141" s="2">
        <v>0</v>
      </c>
      <c r="D141" s="2">
        <v>0</v>
      </c>
      <c r="E141" s="2">
        <v>14960.2</v>
      </c>
      <c r="F141" s="2">
        <v>0</v>
      </c>
      <c r="G141" s="2">
        <v>14960.2</v>
      </c>
      <c r="H141" s="2">
        <v>0</v>
      </c>
      <c r="I141" s="3" t="s">
        <v>186</v>
      </c>
    </row>
    <row r="142" spans="1:11" s="3" customFormat="1" hidden="1" x14ac:dyDescent="0.2">
      <c r="A142" s="2">
        <v>117</v>
      </c>
      <c r="B142" s="2" t="s">
        <v>187</v>
      </c>
      <c r="C142" s="2">
        <v>0</v>
      </c>
      <c r="D142" s="2">
        <v>0</v>
      </c>
      <c r="E142" s="2">
        <v>1450</v>
      </c>
      <c r="F142" s="2">
        <v>0</v>
      </c>
      <c r="G142" s="2">
        <v>1450</v>
      </c>
      <c r="H142" s="2">
        <v>0</v>
      </c>
      <c r="I142" s="3" t="s">
        <v>186</v>
      </c>
    </row>
    <row r="143" spans="1:11" s="3" customFormat="1" hidden="1" x14ac:dyDescent="0.2">
      <c r="A143" s="2">
        <v>55</v>
      </c>
      <c r="B143" s="2" t="s">
        <v>188</v>
      </c>
      <c r="C143" s="2">
        <v>0</v>
      </c>
      <c r="D143" s="2">
        <v>0</v>
      </c>
      <c r="E143" s="2">
        <v>169802</v>
      </c>
      <c r="F143" s="2">
        <v>0</v>
      </c>
      <c r="G143" s="2">
        <v>169802</v>
      </c>
      <c r="H143" s="2">
        <v>0</v>
      </c>
      <c r="I143" s="3" t="s">
        <v>186</v>
      </c>
    </row>
    <row r="144" spans="1:11" s="3" customFormat="1" hidden="1" x14ac:dyDescent="0.2">
      <c r="A144" s="2">
        <v>56</v>
      </c>
      <c r="B144" s="2" t="s">
        <v>189</v>
      </c>
      <c r="C144" s="2">
        <v>0</v>
      </c>
      <c r="D144" s="2">
        <v>0</v>
      </c>
      <c r="E144" s="2">
        <v>19967</v>
      </c>
      <c r="F144" s="2">
        <v>0</v>
      </c>
      <c r="G144" s="2">
        <v>19967</v>
      </c>
      <c r="H144" s="2">
        <v>0</v>
      </c>
      <c r="I144" s="3" t="s">
        <v>186</v>
      </c>
    </row>
    <row r="145" spans="1:9" s="3" customFormat="1" hidden="1" x14ac:dyDescent="0.2">
      <c r="A145" s="2">
        <v>57</v>
      </c>
      <c r="B145" s="2" t="s">
        <v>190</v>
      </c>
      <c r="C145" s="2">
        <v>0</v>
      </c>
      <c r="D145" s="2">
        <v>0</v>
      </c>
      <c r="E145" s="2">
        <v>392</v>
      </c>
      <c r="F145" s="2">
        <v>0</v>
      </c>
      <c r="G145" s="2">
        <v>392</v>
      </c>
      <c r="H145" s="2">
        <v>0</v>
      </c>
      <c r="I145" s="3" t="s">
        <v>186</v>
      </c>
    </row>
    <row r="146" spans="1:9" s="3" customFormat="1" ht="15" hidden="1" x14ac:dyDescent="0.25">
      <c r="A146" s="2">
        <v>58</v>
      </c>
      <c r="B146" s="6" t="s">
        <v>191</v>
      </c>
      <c r="C146" s="2">
        <v>0</v>
      </c>
      <c r="D146" s="2">
        <v>0</v>
      </c>
      <c r="E146" s="2">
        <v>515</v>
      </c>
      <c r="F146" s="2">
        <v>0</v>
      </c>
      <c r="G146" s="2">
        <v>515</v>
      </c>
      <c r="H146" s="2">
        <v>0</v>
      </c>
      <c r="I146" s="3" t="s">
        <v>186</v>
      </c>
    </row>
    <row r="147" spans="1:9" s="3" customFormat="1" hidden="1" x14ac:dyDescent="0.2">
      <c r="A147" s="2">
        <v>60</v>
      </c>
      <c r="B147" s="2" t="s">
        <v>192</v>
      </c>
      <c r="C147" s="2">
        <v>0</v>
      </c>
      <c r="D147" s="2">
        <v>0</v>
      </c>
      <c r="E147" s="2">
        <v>676.65</v>
      </c>
      <c r="F147" s="2">
        <v>0</v>
      </c>
      <c r="G147" s="2">
        <v>676.65</v>
      </c>
      <c r="H147" s="2">
        <v>0</v>
      </c>
      <c r="I147" s="3" t="s">
        <v>186</v>
      </c>
    </row>
    <row r="148" spans="1:9" s="3" customFormat="1" hidden="1" x14ac:dyDescent="0.2">
      <c r="A148" s="2">
        <v>61</v>
      </c>
      <c r="B148" s="2" t="s">
        <v>193</v>
      </c>
      <c r="C148" s="2">
        <v>0</v>
      </c>
      <c r="D148" s="2">
        <v>0</v>
      </c>
      <c r="E148" s="2">
        <v>8377</v>
      </c>
      <c r="F148" s="2">
        <v>0</v>
      </c>
      <c r="G148" s="2">
        <v>8377</v>
      </c>
      <c r="H148" s="2">
        <v>0</v>
      </c>
      <c r="I148" s="3" t="s">
        <v>186</v>
      </c>
    </row>
    <row r="149" spans="1:9" s="3" customFormat="1" hidden="1" x14ac:dyDescent="0.2">
      <c r="A149" s="2">
        <v>62</v>
      </c>
      <c r="B149" s="2" t="s">
        <v>194</v>
      </c>
      <c r="C149" s="2">
        <v>0</v>
      </c>
      <c r="D149" s="2">
        <v>0</v>
      </c>
      <c r="E149" s="2">
        <v>212</v>
      </c>
      <c r="F149" s="2">
        <v>0</v>
      </c>
      <c r="G149" s="2">
        <v>212</v>
      </c>
      <c r="H149" s="2">
        <v>0</v>
      </c>
      <c r="I149" s="3" t="s">
        <v>186</v>
      </c>
    </row>
    <row r="150" spans="1:9" s="3" customFormat="1" ht="15" hidden="1" x14ac:dyDescent="0.25">
      <c r="A150" s="2">
        <v>63</v>
      </c>
      <c r="B150" s="6" t="s">
        <v>195</v>
      </c>
      <c r="C150" s="2">
        <v>0</v>
      </c>
      <c r="D150" s="2">
        <v>0</v>
      </c>
      <c r="E150" s="2">
        <v>8500</v>
      </c>
      <c r="F150" s="2">
        <v>0</v>
      </c>
      <c r="G150" s="2">
        <v>8500</v>
      </c>
      <c r="H150" s="2">
        <v>0</v>
      </c>
      <c r="I150" s="3" t="s">
        <v>186</v>
      </c>
    </row>
    <row r="151" spans="1:9" s="3" customFormat="1" hidden="1" x14ac:dyDescent="0.2">
      <c r="A151" s="2">
        <v>64</v>
      </c>
      <c r="B151" s="2" t="s">
        <v>196</v>
      </c>
      <c r="C151" s="2">
        <v>0</v>
      </c>
      <c r="D151" s="2">
        <v>0</v>
      </c>
      <c r="E151" s="2">
        <v>9178</v>
      </c>
      <c r="F151" s="2">
        <v>0</v>
      </c>
      <c r="G151" s="2">
        <v>9178</v>
      </c>
      <c r="H151" s="2">
        <v>0</v>
      </c>
      <c r="I151" s="3" t="s">
        <v>186</v>
      </c>
    </row>
    <row r="152" spans="1:9" x14ac:dyDescent="0.2">
      <c r="A152" s="1"/>
      <c r="B152" s="1"/>
      <c r="C152" s="1"/>
      <c r="D152" s="1"/>
      <c r="E152" s="1"/>
      <c r="F152" s="1"/>
      <c r="G152" s="1"/>
      <c r="H152" s="1"/>
    </row>
    <row r="153" spans="1:9" x14ac:dyDescent="0.2">
      <c r="A153" s="1"/>
      <c r="B153" s="1"/>
      <c r="C153" s="1"/>
      <c r="D153" s="1"/>
      <c r="E153" s="1"/>
      <c r="F153" s="1"/>
      <c r="G153" s="1"/>
      <c r="H153" s="1"/>
    </row>
    <row r="154" spans="1:9" x14ac:dyDescent="0.2">
      <c r="H154" s="1"/>
    </row>
  </sheetData>
  <autoFilter ref="A2:I151" xr:uid="{EB87E9D4-9DC2-411D-8B37-9D5512B8C68A}">
    <filterColumn colId="8">
      <filters>
        <filter val="مبيعات"/>
      </filters>
    </filterColumn>
  </autoFilter>
  <pageMargins left="0.25" right="0.25" top="0.75" bottom="0.75" header="0.3" footer="0.3"/>
  <pageSetup scale="8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E451-7000-4537-8DE7-DA34894B00BA}">
  <sheetPr>
    <tabColor rgb="FFFFFF00"/>
  </sheetPr>
  <dimension ref="A1:F24"/>
  <sheetViews>
    <sheetView rightToLeft="1" view="pageBreakPreview" zoomScaleNormal="100" zoomScaleSheetLayoutView="100" workbookViewId="0">
      <selection activeCell="A10" sqref="A10:C10"/>
    </sheetView>
  </sheetViews>
  <sheetFormatPr defaultColWidth="9.125" defaultRowHeight="20.25" x14ac:dyDescent="0.5"/>
  <cols>
    <col min="1" max="1" width="3.5" style="86" customWidth="1"/>
    <col min="2" max="2" width="48" style="86" customWidth="1"/>
    <col min="3" max="3" width="1.625" style="86" customWidth="1"/>
    <col min="4" max="4" width="14.625" style="86" customWidth="1"/>
    <col min="5" max="5" width="19.625" style="86" customWidth="1"/>
    <col min="6" max="6" width="16" style="86" bestFit="1" customWidth="1"/>
    <col min="7" max="16384" width="9.125" style="86"/>
  </cols>
  <sheetData>
    <row r="1" spans="1:6" x14ac:dyDescent="0.5">
      <c r="A1" s="96" t="s">
        <v>204</v>
      </c>
      <c r="B1" s="96"/>
      <c r="C1" s="96"/>
      <c r="D1" s="96"/>
      <c r="E1" s="7"/>
    </row>
    <row r="2" spans="1:6" x14ac:dyDescent="0.5">
      <c r="A2" s="97" t="s">
        <v>205</v>
      </c>
      <c r="B2" s="97"/>
      <c r="C2" s="97"/>
      <c r="D2" s="97"/>
      <c r="E2" s="9"/>
    </row>
    <row r="3" spans="1:6" x14ac:dyDescent="0.5">
      <c r="A3" s="96" t="s">
        <v>284</v>
      </c>
      <c r="B3" s="96"/>
      <c r="C3" s="96"/>
      <c r="D3" s="96"/>
      <c r="E3" s="7"/>
    </row>
    <row r="4" spans="1:6" x14ac:dyDescent="0.5">
      <c r="A4" s="98" t="s">
        <v>7</v>
      </c>
      <c r="B4" s="98"/>
      <c r="C4" s="98"/>
      <c r="D4" s="98"/>
      <c r="E4" s="9"/>
    </row>
    <row r="5" spans="1:6" ht="24.95" customHeight="1" x14ac:dyDescent="0.5"/>
    <row r="6" spans="1:6" ht="24.95" customHeight="1" x14ac:dyDescent="0.5">
      <c r="A6" s="87" t="s">
        <v>291</v>
      </c>
      <c r="B6" s="51" t="s">
        <v>219</v>
      </c>
      <c r="C6" s="17"/>
      <c r="D6" s="34" t="s">
        <v>20</v>
      </c>
      <c r="E6" s="37"/>
    </row>
    <row r="7" spans="1:6" ht="24.95" customHeight="1" x14ac:dyDescent="0.5">
      <c r="A7" s="115" t="s">
        <v>4</v>
      </c>
      <c r="B7" s="115"/>
      <c r="C7" s="115"/>
      <c r="D7" s="68">
        <f>'المركز المالي'!E28</f>
        <v>200000</v>
      </c>
      <c r="E7" s="68"/>
      <c r="F7" s="86" t="s">
        <v>220</v>
      </c>
    </row>
    <row r="8" spans="1:6" ht="24.95" customHeight="1" x14ac:dyDescent="0.5">
      <c r="A8" s="115" t="s">
        <v>209</v>
      </c>
      <c r="B8" s="115"/>
      <c r="C8" s="115"/>
      <c r="D8" s="68"/>
      <c r="E8" s="68"/>
    </row>
    <row r="9" spans="1:6" ht="24.95" customHeight="1" x14ac:dyDescent="0.5">
      <c r="A9" s="115" t="s">
        <v>210</v>
      </c>
      <c r="B9" s="115"/>
      <c r="C9" s="115"/>
      <c r="D9" s="68">
        <f>'المركز المالي'!E29+'المركز المالي'!E21</f>
        <v>446029</v>
      </c>
      <c r="E9" s="68"/>
    </row>
    <row r="10" spans="1:6" ht="24.95" customHeight="1" x14ac:dyDescent="0.5">
      <c r="A10" s="115" t="s">
        <v>211</v>
      </c>
      <c r="B10" s="115"/>
      <c r="C10" s="115"/>
      <c r="D10" s="68"/>
      <c r="E10" s="68"/>
      <c r="F10" s="86">
        <v>45249</v>
      </c>
    </row>
    <row r="11" spans="1:6" ht="24.95" customHeight="1" x14ac:dyDescent="0.5">
      <c r="A11" s="115" t="s">
        <v>212</v>
      </c>
      <c r="B11" s="115"/>
      <c r="C11" s="115"/>
      <c r="D11" s="68">
        <f>-D14</f>
        <v>2919</v>
      </c>
      <c r="E11" s="68"/>
      <c r="F11" s="86">
        <v>45657</v>
      </c>
    </row>
    <row r="12" spans="1:6" ht="24.95" customHeight="1" x14ac:dyDescent="0.5">
      <c r="A12" s="109" t="s">
        <v>213</v>
      </c>
      <c r="B12" s="109"/>
      <c r="C12" s="109"/>
      <c r="D12" s="83">
        <f>SUM(D7:D11)</f>
        <v>648948</v>
      </c>
      <c r="E12" s="68"/>
    </row>
    <row r="13" spans="1:6" ht="24.95" customHeight="1" x14ac:dyDescent="0.5">
      <c r="A13" s="132" t="s">
        <v>214</v>
      </c>
      <c r="B13" s="132"/>
      <c r="C13" s="132"/>
      <c r="D13" s="68"/>
      <c r="E13" s="68"/>
      <c r="F13" s="86">
        <f>F11-F10</f>
        <v>408</v>
      </c>
    </row>
    <row r="14" spans="1:6" ht="24.95" customHeight="1" x14ac:dyDescent="0.5">
      <c r="A14" s="109" t="s">
        <v>215</v>
      </c>
      <c r="B14" s="109"/>
      <c r="C14" s="109"/>
      <c r="D14" s="68">
        <f>-'المركز المالي'!E15</f>
        <v>-2919</v>
      </c>
      <c r="E14" s="68"/>
    </row>
    <row r="15" spans="1:6" ht="24.95" customHeight="1" x14ac:dyDescent="0.5">
      <c r="A15" s="109" t="s">
        <v>216</v>
      </c>
      <c r="B15" s="109"/>
      <c r="C15" s="109"/>
      <c r="D15" s="84">
        <f>SUM(D12:D14)</f>
        <v>646029</v>
      </c>
      <c r="E15" s="68"/>
    </row>
    <row r="16" spans="1:6" ht="24.95" customHeight="1" thickBot="1" x14ac:dyDescent="0.55000000000000004">
      <c r="A16" s="109" t="s">
        <v>217</v>
      </c>
      <c r="B16" s="109"/>
      <c r="C16" s="109"/>
      <c r="D16" s="85">
        <f>ROUND((D15*0.025*408/354),0)</f>
        <v>18614</v>
      </c>
      <c r="E16" s="68"/>
    </row>
    <row r="17" spans="2:5" ht="24.95" customHeight="1" thickTop="1" x14ac:dyDescent="0.5">
      <c r="B17" s="41"/>
      <c r="C17" s="41"/>
      <c r="D17" s="8"/>
      <c r="E17" s="8"/>
    </row>
    <row r="18" spans="2:5" s="31" customFormat="1" ht="24.95" customHeight="1" x14ac:dyDescent="0.2">
      <c r="B18" s="41"/>
      <c r="C18" s="41"/>
      <c r="D18" s="41"/>
      <c r="E18" s="41"/>
    </row>
    <row r="19" spans="2:5" ht="24.95" customHeight="1" x14ac:dyDescent="0.5"/>
    <row r="20" spans="2:5" ht="24.95" customHeight="1" x14ac:dyDescent="0.5"/>
    <row r="21" spans="2:5" ht="24.95" customHeight="1" x14ac:dyDescent="0.5"/>
    <row r="22" spans="2:5" ht="24.95" customHeight="1" x14ac:dyDescent="0.5"/>
    <row r="23" spans="2:5" ht="24.95" customHeight="1" x14ac:dyDescent="0.5"/>
    <row r="24" spans="2:5" ht="24.95" customHeight="1" x14ac:dyDescent="0.5"/>
  </sheetData>
  <mergeCells count="14">
    <mergeCell ref="A1:D1"/>
    <mergeCell ref="A2:D2"/>
    <mergeCell ref="A3:D3"/>
    <mergeCell ref="A4:D4"/>
    <mergeCell ref="A7:C7"/>
    <mergeCell ref="A13:C13"/>
    <mergeCell ref="A14:C14"/>
    <mergeCell ref="A15:C15"/>
    <mergeCell ref="A16:C16"/>
    <mergeCell ref="A8:C8"/>
    <mergeCell ref="A9:C9"/>
    <mergeCell ref="A10:C10"/>
    <mergeCell ref="A11:C11"/>
    <mergeCell ref="A12:C12"/>
  </mergeCells>
  <pageMargins left="0.78740157480314965" right="0.78740157480314965" top="0.39370078740157483" bottom="0" header="0.39370078740157483"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8"/>
  <sheetViews>
    <sheetView rightToLeft="1" view="pageBreakPreview" topLeftCell="A19" zoomScaleNormal="130" zoomScaleSheetLayoutView="100" zoomScalePageLayoutView="130" workbookViewId="0">
      <selection activeCell="L11" sqref="L11"/>
    </sheetView>
  </sheetViews>
  <sheetFormatPr defaultColWidth="9.375" defaultRowHeight="26.25" customHeight="1" x14ac:dyDescent="0.2"/>
  <cols>
    <col min="1" max="1" width="3.875" style="8" customWidth="1"/>
    <col min="2" max="2" width="54.625" style="8" customWidth="1"/>
    <col min="3" max="3" width="7.625" style="8" customWidth="1"/>
    <col min="4" max="4" width="1.625" style="8" customWidth="1"/>
    <col min="5" max="5" width="14.625" style="9" customWidth="1"/>
    <col min="6" max="238" width="9.375" style="8"/>
    <col min="239" max="239" width="12.625" style="8" customWidth="1"/>
    <col min="240" max="240" width="31.875" style="8" customWidth="1"/>
    <col min="241" max="241" width="5" style="8" customWidth="1"/>
    <col min="242" max="242" width="1.875" style="8" customWidth="1"/>
    <col min="243" max="243" width="7.5" style="8" customWidth="1"/>
    <col min="244" max="244" width="2.375" style="8" customWidth="1"/>
    <col min="245" max="245" width="23" style="8" bestFit="1" customWidth="1"/>
    <col min="246" max="246" width="1.625" style="8" customWidth="1"/>
    <col min="247" max="247" width="23" style="8" bestFit="1" customWidth="1"/>
    <col min="248" max="248" width="1.5" style="8" customWidth="1"/>
    <col min="249" max="249" width="19.5" style="8" customWidth="1"/>
    <col min="250" max="250" width="29.375" style="8" customWidth="1"/>
    <col min="251" max="494" width="9.375" style="8"/>
    <col min="495" max="495" width="12.625" style="8" customWidth="1"/>
    <col min="496" max="496" width="31.875" style="8" customWidth="1"/>
    <col min="497" max="497" width="5" style="8" customWidth="1"/>
    <col min="498" max="498" width="1.875" style="8" customWidth="1"/>
    <col min="499" max="499" width="7.5" style="8" customWidth="1"/>
    <col min="500" max="500" width="2.375" style="8" customWidth="1"/>
    <col min="501" max="501" width="23" style="8" bestFit="1" customWidth="1"/>
    <col min="502" max="502" width="1.625" style="8" customWidth="1"/>
    <col min="503" max="503" width="23" style="8" bestFit="1" customWidth="1"/>
    <col min="504" max="504" width="1.5" style="8" customWidth="1"/>
    <col min="505" max="505" width="19.5" style="8" customWidth="1"/>
    <col min="506" max="506" width="29.375" style="8" customWidth="1"/>
    <col min="507" max="750" width="9.375" style="8"/>
    <col min="751" max="751" width="12.625" style="8" customWidth="1"/>
    <col min="752" max="752" width="31.875" style="8" customWidth="1"/>
    <col min="753" max="753" width="5" style="8" customWidth="1"/>
    <col min="754" max="754" width="1.875" style="8" customWidth="1"/>
    <col min="755" max="755" width="7.5" style="8" customWidth="1"/>
    <col min="756" max="756" width="2.375" style="8" customWidth="1"/>
    <col min="757" max="757" width="23" style="8" bestFit="1" customWidth="1"/>
    <col min="758" max="758" width="1.625" style="8" customWidth="1"/>
    <col min="759" max="759" width="23" style="8" bestFit="1" customWidth="1"/>
    <col min="760" max="760" width="1.5" style="8" customWidth="1"/>
    <col min="761" max="761" width="19.5" style="8" customWidth="1"/>
    <col min="762" max="762" width="29.375" style="8" customWidth="1"/>
    <col min="763" max="1006" width="9.375" style="8"/>
    <col min="1007" max="1007" width="12.625" style="8" customWidth="1"/>
    <col min="1008" max="1008" width="31.875" style="8" customWidth="1"/>
    <col min="1009" max="1009" width="5" style="8" customWidth="1"/>
    <col min="1010" max="1010" width="1.875" style="8" customWidth="1"/>
    <col min="1011" max="1011" width="7.5" style="8" customWidth="1"/>
    <col min="1012" max="1012" width="2.375" style="8" customWidth="1"/>
    <col min="1013" max="1013" width="23" style="8" bestFit="1" customWidth="1"/>
    <col min="1014" max="1014" width="1.625" style="8" customWidth="1"/>
    <col min="1015" max="1015" width="23" style="8" bestFit="1" customWidth="1"/>
    <col min="1016" max="1016" width="1.5" style="8" customWidth="1"/>
    <col min="1017" max="1017" width="19.5" style="8" customWidth="1"/>
    <col min="1018" max="1018" width="29.375" style="8" customWidth="1"/>
    <col min="1019" max="1262" width="9.375" style="8"/>
    <col min="1263" max="1263" width="12.625" style="8" customWidth="1"/>
    <col min="1264" max="1264" width="31.875" style="8" customWidth="1"/>
    <col min="1265" max="1265" width="5" style="8" customWidth="1"/>
    <col min="1266" max="1266" width="1.875" style="8" customWidth="1"/>
    <col min="1267" max="1267" width="7.5" style="8" customWidth="1"/>
    <col min="1268" max="1268" width="2.375" style="8" customWidth="1"/>
    <col min="1269" max="1269" width="23" style="8" bestFit="1" customWidth="1"/>
    <col min="1270" max="1270" width="1.625" style="8" customWidth="1"/>
    <col min="1271" max="1271" width="23" style="8" bestFit="1" customWidth="1"/>
    <col min="1272" max="1272" width="1.5" style="8" customWidth="1"/>
    <col min="1273" max="1273" width="19.5" style="8" customWidth="1"/>
    <col min="1274" max="1274" width="29.375" style="8" customWidth="1"/>
    <col min="1275" max="1518" width="9.375" style="8"/>
    <col min="1519" max="1519" width="12.625" style="8" customWidth="1"/>
    <col min="1520" max="1520" width="31.875" style="8" customWidth="1"/>
    <col min="1521" max="1521" width="5" style="8" customWidth="1"/>
    <col min="1522" max="1522" width="1.875" style="8" customWidth="1"/>
    <col min="1523" max="1523" width="7.5" style="8" customWidth="1"/>
    <col min="1524" max="1524" width="2.375" style="8" customWidth="1"/>
    <col min="1525" max="1525" width="23" style="8" bestFit="1" customWidth="1"/>
    <col min="1526" max="1526" width="1.625" style="8" customWidth="1"/>
    <col min="1527" max="1527" width="23" style="8" bestFit="1" customWidth="1"/>
    <col min="1528" max="1528" width="1.5" style="8" customWidth="1"/>
    <col min="1529" max="1529" width="19.5" style="8" customWidth="1"/>
    <col min="1530" max="1530" width="29.375" style="8" customWidth="1"/>
    <col min="1531" max="1774" width="9.375" style="8"/>
    <col min="1775" max="1775" width="12.625" style="8" customWidth="1"/>
    <col min="1776" max="1776" width="31.875" style="8" customWidth="1"/>
    <col min="1777" max="1777" width="5" style="8" customWidth="1"/>
    <col min="1778" max="1778" width="1.875" style="8" customWidth="1"/>
    <col min="1779" max="1779" width="7.5" style="8" customWidth="1"/>
    <col min="1780" max="1780" width="2.375" style="8" customWidth="1"/>
    <col min="1781" max="1781" width="23" style="8" bestFit="1" customWidth="1"/>
    <col min="1782" max="1782" width="1.625" style="8" customWidth="1"/>
    <col min="1783" max="1783" width="23" style="8" bestFit="1" customWidth="1"/>
    <col min="1784" max="1784" width="1.5" style="8" customWidth="1"/>
    <col min="1785" max="1785" width="19.5" style="8" customWidth="1"/>
    <col min="1786" max="1786" width="29.375" style="8" customWidth="1"/>
    <col min="1787" max="2030" width="9.375" style="8"/>
    <col min="2031" max="2031" width="12.625" style="8" customWidth="1"/>
    <col min="2032" max="2032" width="31.875" style="8" customWidth="1"/>
    <col min="2033" max="2033" width="5" style="8" customWidth="1"/>
    <col min="2034" max="2034" width="1.875" style="8" customWidth="1"/>
    <col min="2035" max="2035" width="7.5" style="8" customWidth="1"/>
    <col min="2036" max="2036" width="2.375" style="8" customWidth="1"/>
    <col min="2037" max="2037" width="23" style="8" bestFit="1" customWidth="1"/>
    <col min="2038" max="2038" width="1.625" style="8" customWidth="1"/>
    <col min="2039" max="2039" width="23" style="8" bestFit="1" customWidth="1"/>
    <col min="2040" max="2040" width="1.5" style="8" customWidth="1"/>
    <col min="2041" max="2041" width="19.5" style="8" customWidth="1"/>
    <col min="2042" max="2042" width="29.375" style="8" customWidth="1"/>
    <col min="2043" max="2286" width="9.375" style="8"/>
    <col min="2287" max="2287" width="12.625" style="8" customWidth="1"/>
    <col min="2288" max="2288" width="31.875" style="8" customWidth="1"/>
    <col min="2289" max="2289" width="5" style="8" customWidth="1"/>
    <col min="2290" max="2290" width="1.875" style="8" customWidth="1"/>
    <col min="2291" max="2291" width="7.5" style="8" customWidth="1"/>
    <col min="2292" max="2292" width="2.375" style="8" customWidth="1"/>
    <col min="2293" max="2293" width="23" style="8" bestFit="1" customWidth="1"/>
    <col min="2294" max="2294" width="1.625" style="8" customWidth="1"/>
    <col min="2295" max="2295" width="23" style="8" bestFit="1" customWidth="1"/>
    <col min="2296" max="2296" width="1.5" style="8" customWidth="1"/>
    <col min="2297" max="2297" width="19.5" style="8" customWidth="1"/>
    <col min="2298" max="2298" width="29.375" style="8" customWidth="1"/>
    <col min="2299" max="2542" width="9.375" style="8"/>
    <col min="2543" max="2543" width="12.625" style="8" customWidth="1"/>
    <col min="2544" max="2544" width="31.875" style="8" customWidth="1"/>
    <col min="2545" max="2545" width="5" style="8" customWidth="1"/>
    <col min="2546" max="2546" width="1.875" style="8" customWidth="1"/>
    <col min="2547" max="2547" width="7.5" style="8" customWidth="1"/>
    <col min="2548" max="2548" width="2.375" style="8" customWidth="1"/>
    <col min="2549" max="2549" width="23" style="8" bestFit="1" customWidth="1"/>
    <col min="2550" max="2550" width="1.625" style="8" customWidth="1"/>
    <col min="2551" max="2551" width="23" style="8" bestFit="1" customWidth="1"/>
    <col min="2552" max="2552" width="1.5" style="8" customWidth="1"/>
    <col min="2553" max="2553" width="19.5" style="8" customWidth="1"/>
    <col min="2554" max="2554" width="29.375" style="8" customWidth="1"/>
    <col min="2555" max="2798" width="9.375" style="8"/>
    <col min="2799" max="2799" width="12.625" style="8" customWidth="1"/>
    <col min="2800" max="2800" width="31.875" style="8" customWidth="1"/>
    <col min="2801" max="2801" width="5" style="8" customWidth="1"/>
    <col min="2802" max="2802" width="1.875" style="8" customWidth="1"/>
    <col min="2803" max="2803" width="7.5" style="8" customWidth="1"/>
    <col min="2804" max="2804" width="2.375" style="8" customWidth="1"/>
    <col min="2805" max="2805" width="23" style="8" bestFit="1" customWidth="1"/>
    <col min="2806" max="2806" width="1.625" style="8" customWidth="1"/>
    <col min="2807" max="2807" width="23" style="8" bestFit="1" customWidth="1"/>
    <col min="2808" max="2808" width="1.5" style="8" customWidth="1"/>
    <col min="2809" max="2809" width="19.5" style="8" customWidth="1"/>
    <col min="2810" max="2810" width="29.375" style="8" customWidth="1"/>
    <col min="2811" max="3054" width="9.375" style="8"/>
    <col min="3055" max="3055" width="12.625" style="8" customWidth="1"/>
    <col min="3056" max="3056" width="31.875" style="8" customWidth="1"/>
    <col min="3057" max="3057" width="5" style="8" customWidth="1"/>
    <col min="3058" max="3058" width="1.875" style="8" customWidth="1"/>
    <col min="3059" max="3059" width="7.5" style="8" customWidth="1"/>
    <col min="3060" max="3060" width="2.375" style="8" customWidth="1"/>
    <col min="3061" max="3061" width="23" style="8" bestFit="1" customWidth="1"/>
    <col min="3062" max="3062" width="1.625" style="8" customWidth="1"/>
    <col min="3063" max="3063" width="23" style="8" bestFit="1" customWidth="1"/>
    <col min="3064" max="3064" width="1.5" style="8" customWidth="1"/>
    <col min="3065" max="3065" width="19.5" style="8" customWidth="1"/>
    <col min="3066" max="3066" width="29.375" style="8" customWidth="1"/>
    <col min="3067" max="3310" width="9.375" style="8"/>
    <col min="3311" max="3311" width="12.625" style="8" customWidth="1"/>
    <col min="3312" max="3312" width="31.875" style="8" customWidth="1"/>
    <col min="3313" max="3313" width="5" style="8" customWidth="1"/>
    <col min="3314" max="3314" width="1.875" style="8" customWidth="1"/>
    <col min="3315" max="3315" width="7.5" style="8" customWidth="1"/>
    <col min="3316" max="3316" width="2.375" style="8" customWidth="1"/>
    <col min="3317" max="3317" width="23" style="8" bestFit="1" customWidth="1"/>
    <col min="3318" max="3318" width="1.625" style="8" customWidth="1"/>
    <col min="3319" max="3319" width="23" style="8" bestFit="1" customWidth="1"/>
    <col min="3320" max="3320" width="1.5" style="8" customWidth="1"/>
    <col min="3321" max="3321" width="19.5" style="8" customWidth="1"/>
    <col min="3322" max="3322" width="29.375" style="8" customWidth="1"/>
    <col min="3323" max="3566" width="9.375" style="8"/>
    <col min="3567" max="3567" width="12.625" style="8" customWidth="1"/>
    <col min="3568" max="3568" width="31.875" style="8" customWidth="1"/>
    <col min="3569" max="3569" width="5" style="8" customWidth="1"/>
    <col min="3570" max="3570" width="1.875" style="8" customWidth="1"/>
    <col min="3571" max="3571" width="7.5" style="8" customWidth="1"/>
    <col min="3572" max="3572" width="2.375" style="8" customWidth="1"/>
    <col min="3573" max="3573" width="23" style="8" bestFit="1" customWidth="1"/>
    <col min="3574" max="3574" width="1.625" style="8" customWidth="1"/>
    <col min="3575" max="3575" width="23" style="8" bestFit="1" customWidth="1"/>
    <col min="3576" max="3576" width="1.5" style="8" customWidth="1"/>
    <col min="3577" max="3577" width="19.5" style="8" customWidth="1"/>
    <col min="3578" max="3578" width="29.375" style="8" customWidth="1"/>
    <col min="3579" max="3822" width="9.375" style="8"/>
    <col min="3823" max="3823" width="12.625" style="8" customWidth="1"/>
    <col min="3824" max="3824" width="31.875" style="8" customWidth="1"/>
    <col min="3825" max="3825" width="5" style="8" customWidth="1"/>
    <col min="3826" max="3826" width="1.875" style="8" customWidth="1"/>
    <col min="3827" max="3827" width="7.5" style="8" customWidth="1"/>
    <col min="3828" max="3828" width="2.375" style="8" customWidth="1"/>
    <col min="3829" max="3829" width="23" style="8" bestFit="1" customWidth="1"/>
    <col min="3830" max="3830" width="1.625" style="8" customWidth="1"/>
    <col min="3831" max="3831" width="23" style="8" bestFit="1" customWidth="1"/>
    <col min="3832" max="3832" width="1.5" style="8" customWidth="1"/>
    <col min="3833" max="3833" width="19.5" style="8" customWidth="1"/>
    <col min="3834" max="3834" width="29.375" style="8" customWidth="1"/>
    <col min="3835" max="4078" width="9.375" style="8"/>
    <col min="4079" max="4079" width="12.625" style="8" customWidth="1"/>
    <col min="4080" max="4080" width="31.875" style="8" customWidth="1"/>
    <col min="4081" max="4081" width="5" style="8" customWidth="1"/>
    <col min="4082" max="4082" width="1.875" style="8" customWidth="1"/>
    <col min="4083" max="4083" width="7.5" style="8" customWidth="1"/>
    <col min="4084" max="4084" width="2.375" style="8" customWidth="1"/>
    <col min="4085" max="4085" width="23" style="8" bestFit="1" customWidth="1"/>
    <col min="4086" max="4086" width="1.625" style="8" customWidth="1"/>
    <col min="4087" max="4087" width="23" style="8" bestFit="1" customWidth="1"/>
    <col min="4088" max="4088" width="1.5" style="8" customWidth="1"/>
    <col min="4089" max="4089" width="19.5" style="8" customWidth="1"/>
    <col min="4090" max="4090" width="29.375" style="8" customWidth="1"/>
    <col min="4091" max="4334" width="9.375" style="8"/>
    <col min="4335" max="4335" width="12.625" style="8" customWidth="1"/>
    <col min="4336" max="4336" width="31.875" style="8" customWidth="1"/>
    <col min="4337" max="4337" width="5" style="8" customWidth="1"/>
    <col min="4338" max="4338" width="1.875" style="8" customWidth="1"/>
    <col min="4339" max="4339" width="7.5" style="8" customWidth="1"/>
    <col min="4340" max="4340" width="2.375" style="8" customWidth="1"/>
    <col min="4341" max="4341" width="23" style="8" bestFit="1" customWidth="1"/>
    <col min="4342" max="4342" width="1.625" style="8" customWidth="1"/>
    <col min="4343" max="4343" width="23" style="8" bestFit="1" customWidth="1"/>
    <col min="4344" max="4344" width="1.5" style="8" customWidth="1"/>
    <col min="4345" max="4345" width="19.5" style="8" customWidth="1"/>
    <col min="4346" max="4346" width="29.375" style="8" customWidth="1"/>
    <col min="4347" max="4590" width="9.375" style="8"/>
    <col min="4591" max="4591" width="12.625" style="8" customWidth="1"/>
    <col min="4592" max="4592" width="31.875" style="8" customWidth="1"/>
    <col min="4593" max="4593" width="5" style="8" customWidth="1"/>
    <col min="4594" max="4594" width="1.875" style="8" customWidth="1"/>
    <col min="4595" max="4595" width="7.5" style="8" customWidth="1"/>
    <col min="4596" max="4596" width="2.375" style="8" customWidth="1"/>
    <col min="4597" max="4597" width="23" style="8" bestFit="1" customWidth="1"/>
    <col min="4598" max="4598" width="1.625" style="8" customWidth="1"/>
    <col min="4599" max="4599" width="23" style="8" bestFit="1" customWidth="1"/>
    <col min="4600" max="4600" width="1.5" style="8" customWidth="1"/>
    <col min="4601" max="4601" width="19.5" style="8" customWidth="1"/>
    <col min="4602" max="4602" width="29.375" style="8" customWidth="1"/>
    <col min="4603" max="4846" width="9.375" style="8"/>
    <col min="4847" max="4847" width="12.625" style="8" customWidth="1"/>
    <col min="4848" max="4848" width="31.875" style="8" customWidth="1"/>
    <col min="4849" max="4849" width="5" style="8" customWidth="1"/>
    <col min="4850" max="4850" width="1.875" style="8" customWidth="1"/>
    <col min="4851" max="4851" width="7.5" style="8" customWidth="1"/>
    <col min="4852" max="4852" width="2.375" style="8" customWidth="1"/>
    <col min="4853" max="4853" width="23" style="8" bestFit="1" customWidth="1"/>
    <col min="4854" max="4854" width="1.625" style="8" customWidth="1"/>
    <col min="4855" max="4855" width="23" style="8" bestFit="1" customWidth="1"/>
    <col min="4856" max="4856" width="1.5" style="8" customWidth="1"/>
    <col min="4857" max="4857" width="19.5" style="8" customWidth="1"/>
    <col min="4858" max="4858" width="29.375" style="8" customWidth="1"/>
    <col min="4859" max="5102" width="9.375" style="8"/>
    <col min="5103" max="5103" width="12.625" style="8" customWidth="1"/>
    <col min="5104" max="5104" width="31.875" style="8" customWidth="1"/>
    <col min="5105" max="5105" width="5" style="8" customWidth="1"/>
    <col min="5106" max="5106" width="1.875" style="8" customWidth="1"/>
    <col min="5107" max="5107" width="7.5" style="8" customWidth="1"/>
    <col min="5108" max="5108" width="2.375" style="8" customWidth="1"/>
    <col min="5109" max="5109" width="23" style="8" bestFit="1" customWidth="1"/>
    <col min="5110" max="5110" width="1.625" style="8" customWidth="1"/>
    <col min="5111" max="5111" width="23" style="8" bestFit="1" customWidth="1"/>
    <col min="5112" max="5112" width="1.5" style="8" customWidth="1"/>
    <col min="5113" max="5113" width="19.5" style="8" customWidth="1"/>
    <col min="5114" max="5114" width="29.375" style="8" customWidth="1"/>
    <col min="5115" max="5358" width="9.375" style="8"/>
    <col min="5359" max="5359" width="12.625" style="8" customWidth="1"/>
    <col min="5360" max="5360" width="31.875" style="8" customWidth="1"/>
    <col min="5361" max="5361" width="5" style="8" customWidth="1"/>
    <col min="5362" max="5362" width="1.875" style="8" customWidth="1"/>
    <col min="5363" max="5363" width="7.5" style="8" customWidth="1"/>
    <col min="5364" max="5364" width="2.375" style="8" customWidth="1"/>
    <col min="5365" max="5365" width="23" style="8" bestFit="1" customWidth="1"/>
    <col min="5366" max="5366" width="1.625" style="8" customWidth="1"/>
    <col min="5367" max="5367" width="23" style="8" bestFit="1" customWidth="1"/>
    <col min="5368" max="5368" width="1.5" style="8" customWidth="1"/>
    <col min="5369" max="5369" width="19.5" style="8" customWidth="1"/>
    <col min="5370" max="5370" width="29.375" style="8" customWidth="1"/>
    <col min="5371" max="5614" width="9.375" style="8"/>
    <col min="5615" max="5615" width="12.625" style="8" customWidth="1"/>
    <col min="5616" max="5616" width="31.875" style="8" customWidth="1"/>
    <col min="5617" max="5617" width="5" style="8" customWidth="1"/>
    <col min="5618" max="5618" width="1.875" style="8" customWidth="1"/>
    <col min="5619" max="5619" width="7.5" style="8" customWidth="1"/>
    <col min="5620" max="5620" width="2.375" style="8" customWidth="1"/>
    <col min="5621" max="5621" width="23" style="8" bestFit="1" customWidth="1"/>
    <col min="5622" max="5622" width="1.625" style="8" customWidth="1"/>
    <col min="5623" max="5623" width="23" style="8" bestFit="1" customWidth="1"/>
    <col min="5624" max="5624" width="1.5" style="8" customWidth="1"/>
    <col min="5625" max="5625" width="19.5" style="8" customWidth="1"/>
    <col min="5626" max="5626" width="29.375" style="8" customWidth="1"/>
    <col min="5627" max="5870" width="9.375" style="8"/>
    <col min="5871" max="5871" width="12.625" style="8" customWidth="1"/>
    <col min="5872" max="5872" width="31.875" style="8" customWidth="1"/>
    <col min="5873" max="5873" width="5" style="8" customWidth="1"/>
    <col min="5874" max="5874" width="1.875" style="8" customWidth="1"/>
    <col min="5875" max="5875" width="7.5" style="8" customWidth="1"/>
    <col min="5876" max="5876" width="2.375" style="8" customWidth="1"/>
    <col min="5877" max="5877" width="23" style="8" bestFit="1" customWidth="1"/>
    <col min="5878" max="5878" width="1.625" style="8" customWidth="1"/>
    <col min="5879" max="5879" width="23" style="8" bestFit="1" customWidth="1"/>
    <col min="5880" max="5880" width="1.5" style="8" customWidth="1"/>
    <col min="5881" max="5881" width="19.5" style="8" customWidth="1"/>
    <col min="5882" max="5882" width="29.375" style="8" customWidth="1"/>
    <col min="5883" max="6126" width="9.375" style="8"/>
    <col min="6127" max="6127" width="12.625" style="8" customWidth="1"/>
    <col min="6128" max="6128" width="31.875" style="8" customWidth="1"/>
    <col min="6129" max="6129" width="5" style="8" customWidth="1"/>
    <col min="6130" max="6130" width="1.875" style="8" customWidth="1"/>
    <col min="6131" max="6131" width="7.5" style="8" customWidth="1"/>
    <col min="6132" max="6132" width="2.375" style="8" customWidth="1"/>
    <col min="6133" max="6133" width="23" style="8" bestFit="1" customWidth="1"/>
    <col min="6134" max="6134" width="1.625" style="8" customWidth="1"/>
    <col min="6135" max="6135" width="23" style="8" bestFit="1" customWidth="1"/>
    <col min="6136" max="6136" width="1.5" style="8" customWidth="1"/>
    <col min="6137" max="6137" width="19.5" style="8" customWidth="1"/>
    <col min="6138" max="6138" width="29.375" style="8" customWidth="1"/>
    <col min="6139" max="6382" width="9.375" style="8"/>
    <col min="6383" max="6383" width="12.625" style="8" customWidth="1"/>
    <col min="6384" max="6384" width="31.875" style="8" customWidth="1"/>
    <col min="6385" max="6385" width="5" style="8" customWidth="1"/>
    <col min="6386" max="6386" width="1.875" style="8" customWidth="1"/>
    <col min="6387" max="6387" width="7.5" style="8" customWidth="1"/>
    <col min="6388" max="6388" width="2.375" style="8" customWidth="1"/>
    <col min="6389" max="6389" width="23" style="8" bestFit="1" customWidth="1"/>
    <col min="6390" max="6390" width="1.625" style="8" customWidth="1"/>
    <col min="6391" max="6391" width="23" style="8" bestFit="1" customWidth="1"/>
    <col min="6392" max="6392" width="1.5" style="8" customWidth="1"/>
    <col min="6393" max="6393" width="19.5" style="8" customWidth="1"/>
    <col min="6394" max="6394" width="29.375" style="8" customWidth="1"/>
    <col min="6395" max="6638" width="9.375" style="8"/>
    <col min="6639" max="6639" width="12.625" style="8" customWidth="1"/>
    <col min="6640" max="6640" width="31.875" style="8" customWidth="1"/>
    <col min="6641" max="6641" width="5" style="8" customWidth="1"/>
    <col min="6642" max="6642" width="1.875" style="8" customWidth="1"/>
    <col min="6643" max="6643" width="7.5" style="8" customWidth="1"/>
    <col min="6644" max="6644" width="2.375" style="8" customWidth="1"/>
    <col min="6645" max="6645" width="23" style="8" bestFit="1" customWidth="1"/>
    <col min="6646" max="6646" width="1.625" style="8" customWidth="1"/>
    <col min="6647" max="6647" width="23" style="8" bestFit="1" customWidth="1"/>
    <col min="6648" max="6648" width="1.5" style="8" customWidth="1"/>
    <col min="6649" max="6649" width="19.5" style="8" customWidth="1"/>
    <col min="6650" max="6650" width="29.375" style="8" customWidth="1"/>
    <col min="6651" max="6894" width="9.375" style="8"/>
    <col min="6895" max="6895" width="12.625" style="8" customWidth="1"/>
    <col min="6896" max="6896" width="31.875" style="8" customWidth="1"/>
    <col min="6897" max="6897" width="5" style="8" customWidth="1"/>
    <col min="6898" max="6898" width="1.875" style="8" customWidth="1"/>
    <col min="6899" max="6899" width="7.5" style="8" customWidth="1"/>
    <col min="6900" max="6900" width="2.375" style="8" customWidth="1"/>
    <col min="6901" max="6901" width="23" style="8" bestFit="1" customWidth="1"/>
    <col min="6902" max="6902" width="1.625" style="8" customWidth="1"/>
    <col min="6903" max="6903" width="23" style="8" bestFit="1" customWidth="1"/>
    <col min="6904" max="6904" width="1.5" style="8" customWidth="1"/>
    <col min="6905" max="6905" width="19.5" style="8" customWidth="1"/>
    <col min="6906" max="6906" width="29.375" style="8" customWidth="1"/>
    <col min="6907" max="7150" width="9.375" style="8"/>
    <col min="7151" max="7151" width="12.625" style="8" customWidth="1"/>
    <col min="7152" max="7152" width="31.875" style="8" customWidth="1"/>
    <col min="7153" max="7153" width="5" style="8" customWidth="1"/>
    <col min="7154" max="7154" width="1.875" style="8" customWidth="1"/>
    <col min="7155" max="7155" width="7.5" style="8" customWidth="1"/>
    <col min="7156" max="7156" width="2.375" style="8" customWidth="1"/>
    <col min="7157" max="7157" width="23" style="8" bestFit="1" customWidth="1"/>
    <col min="7158" max="7158" width="1.625" style="8" customWidth="1"/>
    <col min="7159" max="7159" width="23" style="8" bestFit="1" customWidth="1"/>
    <col min="7160" max="7160" width="1.5" style="8" customWidth="1"/>
    <col min="7161" max="7161" width="19.5" style="8" customWidth="1"/>
    <col min="7162" max="7162" width="29.375" style="8" customWidth="1"/>
    <col min="7163" max="7406" width="9.375" style="8"/>
    <col min="7407" max="7407" width="12.625" style="8" customWidth="1"/>
    <col min="7408" max="7408" width="31.875" style="8" customWidth="1"/>
    <col min="7409" max="7409" width="5" style="8" customWidth="1"/>
    <col min="7410" max="7410" width="1.875" style="8" customWidth="1"/>
    <col min="7411" max="7411" width="7.5" style="8" customWidth="1"/>
    <col min="7412" max="7412" width="2.375" style="8" customWidth="1"/>
    <col min="7413" max="7413" width="23" style="8" bestFit="1" customWidth="1"/>
    <col min="7414" max="7414" width="1.625" style="8" customWidth="1"/>
    <col min="7415" max="7415" width="23" style="8" bestFit="1" customWidth="1"/>
    <col min="7416" max="7416" width="1.5" style="8" customWidth="1"/>
    <col min="7417" max="7417" width="19.5" style="8" customWidth="1"/>
    <col min="7418" max="7418" width="29.375" style="8" customWidth="1"/>
    <col min="7419" max="7662" width="9.375" style="8"/>
    <col min="7663" max="7663" width="12.625" style="8" customWidth="1"/>
    <col min="7664" max="7664" width="31.875" style="8" customWidth="1"/>
    <col min="7665" max="7665" width="5" style="8" customWidth="1"/>
    <col min="7666" max="7666" width="1.875" style="8" customWidth="1"/>
    <col min="7667" max="7667" width="7.5" style="8" customWidth="1"/>
    <col min="7668" max="7668" width="2.375" style="8" customWidth="1"/>
    <col min="7669" max="7669" width="23" style="8" bestFit="1" customWidth="1"/>
    <col min="7670" max="7670" width="1.625" style="8" customWidth="1"/>
    <col min="7671" max="7671" width="23" style="8" bestFit="1" customWidth="1"/>
    <col min="7672" max="7672" width="1.5" style="8" customWidth="1"/>
    <col min="7673" max="7673" width="19.5" style="8" customWidth="1"/>
    <col min="7674" max="7674" width="29.375" style="8" customWidth="1"/>
    <col min="7675" max="7918" width="9.375" style="8"/>
    <col min="7919" max="7919" width="12.625" style="8" customWidth="1"/>
    <col min="7920" max="7920" width="31.875" style="8" customWidth="1"/>
    <col min="7921" max="7921" width="5" style="8" customWidth="1"/>
    <col min="7922" max="7922" width="1.875" style="8" customWidth="1"/>
    <col min="7923" max="7923" width="7.5" style="8" customWidth="1"/>
    <col min="7924" max="7924" width="2.375" style="8" customWidth="1"/>
    <col min="7925" max="7925" width="23" style="8" bestFit="1" customWidth="1"/>
    <col min="7926" max="7926" width="1.625" style="8" customWidth="1"/>
    <col min="7927" max="7927" width="23" style="8" bestFit="1" customWidth="1"/>
    <col min="7928" max="7928" width="1.5" style="8" customWidth="1"/>
    <col min="7929" max="7929" width="19.5" style="8" customWidth="1"/>
    <col min="7930" max="7930" width="29.375" style="8" customWidth="1"/>
    <col min="7931" max="8174" width="9.375" style="8"/>
    <col min="8175" max="8175" width="12.625" style="8" customWidth="1"/>
    <col min="8176" max="8176" width="31.875" style="8" customWidth="1"/>
    <col min="8177" max="8177" width="5" style="8" customWidth="1"/>
    <col min="8178" max="8178" width="1.875" style="8" customWidth="1"/>
    <col min="8179" max="8179" width="7.5" style="8" customWidth="1"/>
    <col min="8180" max="8180" width="2.375" style="8" customWidth="1"/>
    <col min="8181" max="8181" width="23" style="8" bestFit="1" customWidth="1"/>
    <col min="8182" max="8182" width="1.625" style="8" customWidth="1"/>
    <col min="8183" max="8183" width="23" style="8" bestFit="1" customWidth="1"/>
    <col min="8184" max="8184" width="1.5" style="8" customWidth="1"/>
    <col min="8185" max="8185" width="19.5" style="8" customWidth="1"/>
    <col min="8186" max="8186" width="29.375" style="8" customWidth="1"/>
    <col min="8187" max="8430" width="9.375" style="8"/>
    <col min="8431" max="8431" width="12.625" style="8" customWidth="1"/>
    <col min="8432" max="8432" width="31.875" style="8" customWidth="1"/>
    <col min="8433" max="8433" width="5" style="8" customWidth="1"/>
    <col min="8434" max="8434" width="1.875" style="8" customWidth="1"/>
    <col min="8435" max="8435" width="7.5" style="8" customWidth="1"/>
    <col min="8436" max="8436" width="2.375" style="8" customWidth="1"/>
    <col min="8437" max="8437" width="23" style="8" bestFit="1" customWidth="1"/>
    <col min="8438" max="8438" width="1.625" style="8" customWidth="1"/>
    <col min="8439" max="8439" width="23" style="8" bestFit="1" customWidth="1"/>
    <col min="8440" max="8440" width="1.5" style="8" customWidth="1"/>
    <col min="8441" max="8441" width="19.5" style="8" customWidth="1"/>
    <col min="8442" max="8442" width="29.375" style="8" customWidth="1"/>
    <col min="8443" max="8686" width="9.375" style="8"/>
    <col min="8687" max="8687" width="12.625" style="8" customWidth="1"/>
    <col min="8688" max="8688" width="31.875" style="8" customWidth="1"/>
    <col min="8689" max="8689" width="5" style="8" customWidth="1"/>
    <col min="8690" max="8690" width="1.875" style="8" customWidth="1"/>
    <col min="8691" max="8691" width="7.5" style="8" customWidth="1"/>
    <col min="8692" max="8692" width="2.375" style="8" customWidth="1"/>
    <col min="8693" max="8693" width="23" style="8" bestFit="1" customWidth="1"/>
    <col min="8694" max="8694" width="1.625" style="8" customWidth="1"/>
    <col min="8695" max="8695" width="23" style="8" bestFit="1" customWidth="1"/>
    <col min="8696" max="8696" width="1.5" style="8" customWidth="1"/>
    <col min="8697" max="8697" width="19.5" style="8" customWidth="1"/>
    <col min="8698" max="8698" width="29.375" style="8" customWidth="1"/>
    <col min="8699" max="8942" width="9.375" style="8"/>
    <col min="8943" max="8943" width="12.625" style="8" customWidth="1"/>
    <col min="8944" max="8944" width="31.875" style="8" customWidth="1"/>
    <col min="8945" max="8945" width="5" style="8" customWidth="1"/>
    <col min="8946" max="8946" width="1.875" style="8" customWidth="1"/>
    <col min="8947" max="8947" width="7.5" style="8" customWidth="1"/>
    <col min="8948" max="8948" width="2.375" style="8" customWidth="1"/>
    <col min="8949" max="8949" width="23" style="8" bestFit="1" customWidth="1"/>
    <col min="8950" max="8950" width="1.625" style="8" customWidth="1"/>
    <col min="8951" max="8951" width="23" style="8" bestFit="1" customWidth="1"/>
    <col min="8952" max="8952" width="1.5" style="8" customWidth="1"/>
    <col min="8953" max="8953" width="19.5" style="8" customWidth="1"/>
    <col min="8954" max="8954" width="29.375" style="8" customWidth="1"/>
    <col min="8955" max="9198" width="9.375" style="8"/>
    <col min="9199" max="9199" width="12.625" style="8" customWidth="1"/>
    <col min="9200" max="9200" width="31.875" style="8" customWidth="1"/>
    <col min="9201" max="9201" width="5" style="8" customWidth="1"/>
    <col min="9202" max="9202" width="1.875" style="8" customWidth="1"/>
    <col min="9203" max="9203" width="7.5" style="8" customWidth="1"/>
    <col min="9204" max="9204" width="2.375" style="8" customWidth="1"/>
    <col min="9205" max="9205" width="23" style="8" bestFit="1" customWidth="1"/>
    <col min="9206" max="9206" width="1.625" style="8" customWidth="1"/>
    <col min="9207" max="9207" width="23" style="8" bestFit="1" customWidth="1"/>
    <col min="9208" max="9208" width="1.5" style="8" customWidth="1"/>
    <col min="9209" max="9209" width="19.5" style="8" customWidth="1"/>
    <col min="9210" max="9210" width="29.375" style="8" customWidth="1"/>
    <col min="9211" max="9454" width="9.375" style="8"/>
    <col min="9455" max="9455" width="12.625" style="8" customWidth="1"/>
    <col min="9456" max="9456" width="31.875" style="8" customWidth="1"/>
    <col min="9457" max="9457" width="5" style="8" customWidth="1"/>
    <col min="9458" max="9458" width="1.875" style="8" customWidth="1"/>
    <col min="9459" max="9459" width="7.5" style="8" customWidth="1"/>
    <col min="9460" max="9460" width="2.375" style="8" customWidth="1"/>
    <col min="9461" max="9461" width="23" style="8" bestFit="1" customWidth="1"/>
    <col min="9462" max="9462" width="1.625" style="8" customWidth="1"/>
    <col min="9463" max="9463" width="23" style="8" bestFit="1" customWidth="1"/>
    <col min="9464" max="9464" width="1.5" style="8" customWidth="1"/>
    <col min="9465" max="9465" width="19.5" style="8" customWidth="1"/>
    <col min="9466" max="9466" width="29.375" style="8" customWidth="1"/>
    <col min="9467" max="9710" width="9.375" style="8"/>
    <col min="9711" max="9711" width="12.625" style="8" customWidth="1"/>
    <col min="9712" max="9712" width="31.875" style="8" customWidth="1"/>
    <col min="9713" max="9713" width="5" style="8" customWidth="1"/>
    <col min="9714" max="9714" width="1.875" style="8" customWidth="1"/>
    <col min="9715" max="9715" width="7.5" style="8" customWidth="1"/>
    <col min="9716" max="9716" width="2.375" style="8" customWidth="1"/>
    <col min="9717" max="9717" width="23" style="8" bestFit="1" customWidth="1"/>
    <col min="9718" max="9718" width="1.625" style="8" customWidth="1"/>
    <col min="9719" max="9719" width="23" style="8" bestFit="1" customWidth="1"/>
    <col min="9720" max="9720" width="1.5" style="8" customWidth="1"/>
    <col min="9721" max="9721" width="19.5" style="8" customWidth="1"/>
    <col min="9722" max="9722" width="29.375" style="8" customWidth="1"/>
    <col min="9723" max="9966" width="9.375" style="8"/>
    <col min="9967" max="9967" width="12.625" style="8" customWidth="1"/>
    <col min="9968" max="9968" width="31.875" style="8" customWidth="1"/>
    <col min="9969" max="9969" width="5" style="8" customWidth="1"/>
    <col min="9970" max="9970" width="1.875" style="8" customWidth="1"/>
    <col min="9971" max="9971" width="7.5" style="8" customWidth="1"/>
    <col min="9972" max="9972" width="2.375" style="8" customWidth="1"/>
    <col min="9973" max="9973" width="23" style="8" bestFit="1" customWidth="1"/>
    <col min="9974" max="9974" width="1.625" style="8" customWidth="1"/>
    <col min="9975" max="9975" width="23" style="8" bestFit="1" customWidth="1"/>
    <col min="9976" max="9976" width="1.5" style="8" customWidth="1"/>
    <col min="9977" max="9977" width="19.5" style="8" customWidth="1"/>
    <col min="9978" max="9978" width="29.375" style="8" customWidth="1"/>
    <col min="9979" max="10222" width="9.375" style="8"/>
    <col min="10223" max="10223" width="12.625" style="8" customWidth="1"/>
    <col min="10224" max="10224" width="31.875" style="8" customWidth="1"/>
    <col min="10225" max="10225" width="5" style="8" customWidth="1"/>
    <col min="10226" max="10226" width="1.875" style="8" customWidth="1"/>
    <col min="10227" max="10227" width="7.5" style="8" customWidth="1"/>
    <col min="10228" max="10228" width="2.375" style="8" customWidth="1"/>
    <col min="10229" max="10229" width="23" style="8" bestFit="1" customWidth="1"/>
    <col min="10230" max="10230" width="1.625" style="8" customWidth="1"/>
    <col min="10231" max="10231" width="23" style="8" bestFit="1" customWidth="1"/>
    <col min="10232" max="10232" width="1.5" style="8" customWidth="1"/>
    <col min="10233" max="10233" width="19.5" style="8" customWidth="1"/>
    <col min="10234" max="10234" width="29.375" style="8" customWidth="1"/>
    <col min="10235" max="10478" width="9.375" style="8"/>
    <col min="10479" max="10479" width="12.625" style="8" customWidth="1"/>
    <col min="10480" max="10480" width="31.875" style="8" customWidth="1"/>
    <col min="10481" max="10481" width="5" style="8" customWidth="1"/>
    <col min="10482" max="10482" width="1.875" style="8" customWidth="1"/>
    <col min="10483" max="10483" width="7.5" style="8" customWidth="1"/>
    <col min="10484" max="10484" width="2.375" style="8" customWidth="1"/>
    <col min="10485" max="10485" width="23" style="8" bestFit="1" customWidth="1"/>
    <col min="10486" max="10486" width="1.625" style="8" customWidth="1"/>
    <col min="10487" max="10487" width="23" style="8" bestFit="1" customWidth="1"/>
    <col min="10488" max="10488" width="1.5" style="8" customWidth="1"/>
    <col min="10489" max="10489" width="19.5" style="8" customWidth="1"/>
    <col min="10490" max="10490" width="29.375" style="8" customWidth="1"/>
    <col min="10491" max="10734" width="9.375" style="8"/>
    <col min="10735" max="10735" width="12.625" style="8" customWidth="1"/>
    <col min="10736" max="10736" width="31.875" style="8" customWidth="1"/>
    <col min="10737" max="10737" width="5" style="8" customWidth="1"/>
    <col min="10738" max="10738" width="1.875" style="8" customWidth="1"/>
    <col min="10739" max="10739" width="7.5" style="8" customWidth="1"/>
    <col min="10740" max="10740" width="2.375" style="8" customWidth="1"/>
    <col min="10741" max="10741" width="23" style="8" bestFit="1" customWidth="1"/>
    <col min="10742" max="10742" width="1.625" style="8" customWidth="1"/>
    <col min="10743" max="10743" width="23" style="8" bestFit="1" customWidth="1"/>
    <col min="10744" max="10744" width="1.5" style="8" customWidth="1"/>
    <col min="10745" max="10745" width="19.5" style="8" customWidth="1"/>
    <col min="10746" max="10746" width="29.375" style="8" customWidth="1"/>
    <col min="10747" max="10990" width="9.375" style="8"/>
    <col min="10991" max="10991" width="12.625" style="8" customWidth="1"/>
    <col min="10992" max="10992" width="31.875" style="8" customWidth="1"/>
    <col min="10993" max="10993" width="5" style="8" customWidth="1"/>
    <col min="10994" max="10994" width="1.875" style="8" customWidth="1"/>
    <col min="10995" max="10995" width="7.5" style="8" customWidth="1"/>
    <col min="10996" max="10996" width="2.375" style="8" customWidth="1"/>
    <col min="10997" max="10997" width="23" style="8" bestFit="1" customWidth="1"/>
    <col min="10998" max="10998" width="1.625" style="8" customWidth="1"/>
    <col min="10999" max="10999" width="23" style="8" bestFit="1" customWidth="1"/>
    <col min="11000" max="11000" width="1.5" style="8" customWidth="1"/>
    <col min="11001" max="11001" width="19.5" style="8" customWidth="1"/>
    <col min="11002" max="11002" width="29.375" style="8" customWidth="1"/>
    <col min="11003" max="11246" width="9.375" style="8"/>
    <col min="11247" max="11247" width="12.625" style="8" customWidth="1"/>
    <col min="11248" max="11248" width="31.875" style="8" customWidth="1"/>
    <col min="11249" max="11249" width="5" style="8" customWidth="1"/>
    <col min="11250" max="11250" width="1.875" style="8" customWidth="1"/>
    <col min="11251" max="11251" width="7.5" style="8" customWidth="1"/>
    <col min="11252" max="11252" width="2.375" style="8" customWidth="1"/>
    <col min="11253" max="11253" width="23" style="8" bestFit="1" customWidth="1"/>
    <col min="11254" max="11254" width="1.625" style="8" customWidth="1"/>
    <col min="11255" max="11255" width="23" style="8" bestFit="1" customWidth="1"/>
    <col min="11256" max="11256" width="1.5" style="8" customWidth="1"/>
    <col min="11257" max="11257" width="19.5" style="8" customWidth="1"/>
    <col min="11258" max="11258" width="29.375" style="8" customWidth="1"/>
    <col min="11259" max="11502" width="9.375" style="8"/>
    <col min="11503" max="11503" width="12.625" style="8" customWidth="1"/>
    <col min="11504" max="11504" width="31.875" style="8" customWidth="1"/>
    <col min="11505" max="11505" width="5" style="8" customWidth="1"/>
    <col min="11506" max="11506" width="1.875" style="8" customWidth="1"/>
    <col min="11507" max="11507" width="7.5" style="8" customWidth="1"/>
    <col min="11508" max="11508" width="2.375" style="8" customWidth="1"/>
    <col min="11509" max="11509" width="23" style="8" bestFit="1" customWidth="1"/>
    <col min="11510" max="11510" width="1.625" style="8" customWidth="1"/>
    <col min="11511" max="11511" width="23" style="8" bestFit="1" customWidth="1"/>
    <col min="11512" max="11512" width="1.5" style="8" customWidth="1"/>
    <col min="11513" max="11513" width="19.5" style="8" customWidth="1"/>
    <col min="11514" max="11514" width="29.375" style="8" customWidth="1"/>
    <col min="11515" max="11758" width="9.375" style="8"/>
    <col min="11759" max="11759" width="12.625" style="8" customWidth="1"/>
    <col min="11760" max="11760" width="31.875" style="8" customWidth="1"/>
    <col min="11761" max="11761" width="5" style="8" customWidth="1"/>
    <col min="11762" max="11762" width="1.875" style="8" customWidth="1"/>
    <col min="11763" max="11763" width="7.5" style="8" customWidth="1"/>
    <col min="11764" max="11764" width="2.375" style="8" customWidth="1"/>
    <col min="11765" max="11765" width="23" style="8" bestFit="1" customWidth="1"/>
    <col min="11766" max="11766" width="1.625" style="8" customWidth="1"/>
    <col min="11767" max="11767" width="23" style="8" bestFit="1" customWidth="1"/>
    <col min="11768" max="11768" width="1.5" style="8" customWidth="1"/>
    <col min="11769" max="11769" width="19.5" style="8" customWidth="1"/>
    <col min="11770" max="11770" width="29.375" style="8" customWidth="1"/>
    <col min="11771" max="12014" width="9.375" style="8"/>
    <col min="12015" max="12015" width="12.625" style="8" customWidth="1"/>
    <col min="12016" max="12016" width="31.875" style="8" customWidth="1"/>
    <col min="12017" max="12017" width="5" style="8" customWidth="1"/>
    <col min="12018" max="12018" width="1.875" style="8" customWidth="1"/>
    <col min="12019" max="12019" width="7.5" style="8" customWidth="1"/>
    <col min="12020" max="12020" width="2.375" style="8" customWidth="1"/>
    <col min="12021" max="12021" width="23" style="8" bestFit="1" customWidth="1"/>
    <col min="12022" max="12022" width="1.625" style="8" customWidth="1"/>
    <col min="12023" max="12023" width="23" style="8" bestFit="1" customWidth="1"/>
    <col min="12024" max="12024" width="1.5" style="8" customWidth="1"/>
    <col min="12025" max="12025" width="19.5" style="8" customWidth="1"/>
    <col min="12026" max="12026" width="29.375" style="8" customWidth="1"/>
    <col min="12027" max="12270" width="9.375" style="8"/>
    <col min="12271" max="12271" width="12.625" style="8" customWidth="1"/>
    <col min="12272" max="12272" width="31.875" style="8" customWidth="1"/>
    <col min="12273" max="12273" width="5" style="8" customWidth="1"/>
    <col min="12274" max="12274" width="1.875" style="8" customWidth="1"/>
    <col min="12275" max="12275" width="7.5" style="8" customWidth="1"/>
    <col min="12276" max="12276" width="2.375" style="8" customWidth="1"/>
    <col min="12277" max="12277" width="23" style="8" bestFit="1" customWidth="1"/>
    <col min="12278" max="12278" width="1.625" style="8" customWidth="1"/>
    <col min="12279" max="12279" width="23" style="8" bestFit="1" customWidth="1"/>
    <col min="12280" max="12280" width="1.5" style="8" customWidth="1"/>
    <col min="12281" max="12281" width="19.5" style="8" customWidth="1"/>
    <col min="12282" max="12282" width="29.375" style="8" customWidth="1"/>
    <col min="12283" max="12526" width="9.375" style="8"/>
    <col min="12527" max="12527" width="12.625" style="8" customWidth="1"/>
    <col min="12528" max="12528" width="31.875" style="8" customWidth="1"/>
    <col min="12529" max="12529" width="5" style="8" customWidth="1"/>
    <col min="12530" max="12530" width="1.875" style="8" customWidth="1"/>
    <col min="12531" max="12531" width="7.5" style="8" customWidth="1"/>
    <col min="12532" max="12532" width="2.375" style="8" customWidth="1"/>
    <col min="12533" max="12533" width="23" style="8" bestFit="1" customWidth="1"/>
    <col min="12534" max="12534" width="1.625" style="8" customWidth="1"/>
    <col min="12535" max="12535" width="23" style="8" bestFit="1" customWidth="1"/>
    <col min="12536" max="12536" width="1.5" style="8" customWidth="1"/>
    <col min="12537" max="12537" width="19.5" style="8" customWidth="1"/>
    <col min="12538" max="12538" width="29.375" style="8" customWidth="1"/>
    <col min="12539" max="12782" width="9.375" style="8"/>
    <col min="12783" max="12783" width="12.625" style="8" customWidth="1"/>
    <col min="12784" max="12784" width="31.875" style="8" customWidth="1"/>
    <col min="12785" max="12785" width="5" style="8" customWidth="1"/>
    <col min="12786" max="12786" width="1.875" style="8" customWidth="1"/>
    <col min="12787" max="12787" width="7.5" style="8" customWidth="1"/>
    <col min="12788" max="12788" width="2.375" style="8" customWidth="1"/>
    <col min="12789" max="12789" width="23" style="8" bestFit="1" customWidth="1"/>
    <col min="12790" max="12790" width="1.625" style="8" customWidth="1"/>
    <col min="12791" max="12791" width="23" style="8" bestFit="1" customWidth="1"/>
    <col min="12792" max="12792" width="1.5" style="8" customWidth="1"/>
    <col min="12793" max="12793" width="19.5" style="8" customWidth="1"/>
    <col min="12794" max="12794" width="29.375" style="8" customWidth="1"/>
    <col min="12795" max="13038" width="9.375" style="8"/>
    <col min="13039" max="13039" width="12.625" style="8" customWidth="1"/>
    <col min="13040" max="13040" width="31.875" style="8" customWidth="1"/>
    <col min="13041" max="13041" width="5" style="8" customWidth="1"/>
    <col min="13042" max="13042" width="1.875" style="8" customWidth="1"/>
    <col min="13043" max="13043" width="7.5" style="8" customWidth="1"/>
    <col min="13044" max="13044" width="2.375" style="8" customWidth="1"/>
    <col min="13045" max="13045" width="23" style="8" bestFit="1" customWidth="1"/>
    <col min="13046" max="13046" width="1.625" style="8" customWidth="1"/>
    <col min="13047" max="13047" width="23" style="8" bestFit="1" customWidth="1"/>
    <col min="13048" max="13048" width="1.5" style="8" customWidth="1"/>
    <col min="13049" max="13049" width="19.5" style="8" customWidth="1"/>
    <col min="13050" max="13050" width="29.375" style="8" customWidth="1"/>
    <col min="13051" max="13294" width="9.375" style="8"/>
    <col min="13295" max="13295" width="12.625" style="8" customWidth="1"/>
    <col min="13296" max="13296" width="31.875" style="8" customWidth="1"/>
    <col min="13297" max="13297" width="5" style="8" customWidth="1"/>
    <col min="13298" max="13298" width="1.875" style="8" customWidth="1"/>
    <col min="13299" max="13299" width="7.5" style="8" customWidth="1"/>
    <col min="13300" max="13300" width="2.375" style="8" customWidth="1"/>
    <col min="13301" max="13301" width="23" style="8" bestFit="1" customWidth="1"/>
    <col min="13302" max="13302" width="1.625" style="8" customWidth="1"/>
    <col min="13303" max="13303" width="23" style="8" bestFit="1" customWidth="1"/>
    <col min="13304" max="13304" width="1.5" style="8" customWidth="1"/>
    <col min="13305" max="13305" width="19.5" style="8" customWidth="1"/>
    <col min="13306" max="13306" width="29.375" style="8" customWidth="1"/>
    <col min="13307" max="13550" width="9.375" style="8"/>
    <col min="13551" max="13551" width="12.625" style="8" customWidth="1"/>
    <col min="13552" max="13552" width="31.875" style="8" customWidth="1"/>
    <col min="13553" max="13553" width="5" style="8" customWidth="1"/>
    <col min="13554" max="13554" width="1.875" style="8" customWidth="1"/>
    <col min="13555" max="13555" width="7.5" style="8" customWidth="1"/>
    <col min="13556" max="13556" width="2.375" style="8" customWidth="1"/>
    <col min="13557" max="13557" width="23" style="8" bestFit="1" customWidth="1"/>
    <col min="13558" max="13558" width="1.625" style="8" customWidth="1"/>
    <col min="13559" max="13559" width="23" style="8" bestFit="1" customWidth="1"/>
    <col min="13560" max="13560" width="1.5" style="8" customWidth="1"/>
    <col min="13561" max="13561" width="19.5" style="8" customWidth="1"/>
    <col min="13562" max="13562" width="29.375" style="8" customWidth="1"/>
    <col min="13563" max="13806" width="9.375" style="8"/>
    <col min="13807" max="13807" width="12.625" style="8" customWidth="1"/>
    <col min="13808" max="13808" width="31.875" style="8" customWidth="1"/>
    <col min="13809" max="13809" width="5" style="8" customWidth="1"/>
    <col min="13810" max="13810" width="1.875" style="8" customWidth="1"/>
    <col min="13811" max="13811" width="7.5" style="8" customWidth="1"/>
    <col min="13812" max="13812" width="2.375" style="8" customWidth="1"/>
    <col min="13813" max="13813" width="23" style="8" bestFit="1" customWidth="1"/>
    <col min="13814" max="13814" width="1.625" style="8" customWidth="1"/>
    <col min="13815" max="13815" width="23" style="8" bestFit="1" customWidth="1"/>
    <col min="13816" max="13816" width="1.5" style="8" customWidth="1"/>
    <col min="13817" max="13817" width="19.5" style="8" customWidth="1"/>
    <col min="13818" max="13818" width="29.375" style="8" customWidth="1"/>
    <col min="13819" max="14062" width="9.375" style="8"/>
    <col min="14063" max="14063" width="12.625" style="8" customWidth="1"/>
    <col min="14064" max="14064" width="31.875" style="8" customWidth="1"/>
    <col min="14065" max="14065" width="5" style="8" customWidth="1"/>
    <col min="14066" max="14066" width="1.875" style="8" customWidth="1"/>
    <col min="14067" max="14067" width="7.5" style="8" customWidth="1"/>
    <col min="14068" max="14068" width="2.375" style="8" customWidth="1"/>
    <col min="14069" max="14069" width="23" style="8" bestFit="1" customWidth="1"/>
    <col min="14070" max="14070" width="1.625" style="8" customWidth="1"/>
    <col min="14071" max="14071" width="23" style="8" bestFit="1" customWidth="1"/>
    <col min="14072" max="14072" width="1.5" style="8" customWidth="1"/>
    <col min="14073" max="14073" width="19.5" style="8" customWidth="1"/>
    <col min="14074" max="14074" width="29.375" style="8" customWidth="1"/>
    <col min="14075" max="14318" width="9.375" style="8"/>
    <col min="14319" max="14319" width="12.625" style="8" customWidth="1"/>
    <col min="14320" max="14320" width="31.875" style="8" customWidth="1"/>
    <col min="14321" max="14321" width="5" style="8" customWidth="1"/>
    <col min="14322" max="14322" width="1.875" style="8" customWidth="1"/>
    <col min="14323" max="14323" width="7.5" style="8" customWidth="1"/>
    <col min="14324" max="14324" width="2.375" style="8" customWidth="1"/>
    <col min="14325" max="14325" width="23" style="8" bestFit="1" customWidth="1"/>
    <col min="14326" max="14326" width="1.625" style="8" customWidth="1"/>
    <col min="14327" max="14327" width="23" style="8" bestFit="1" customWidth="1"/>
    <col min="14328" max="14328" width="1.5" style="8" customWidth="1"/>
    <col min="14329" max="14329" width="19.5" style="8" customWidth="1"/>
    <col min="14330" max="14330" width="29.375" style="8" customWidth="1"/>
    <col min="14331" max="14574" width="9.375" style="8"/>
    <col min="14575" max="14575" width="12.625" style="8" customWidth="1"/>
    <col min="14576" max="14576" width="31.875" style="8" customWidth="1"/>
    <col min="14577" max="14577" width="5" style="8" customWidth="1"/>
    <col min="14578" max="14578" width="1.875" style="8" customWidth="1"/>
    <col min="14579" max="14579" width="7.5" style="8" customWidth="1"/>
    <col min="14580" max="14580" width="2.375" style="8" customWidth="1"/>
    <col min="14581" max="14581" width="23" style="8" bestFit="1" customWidth="1"/>
    <col min="14582" max="14582" width="1.625" style="8" customWidth="1"/>
    <col min="14583" max="14583" width="23" style="8" bestFit="1" customWidth="1"/>
    <col min="14584" max="14584" width="1.5" style="8" customWidth="1"/>
    <col min="14585" max="14585" width="19.5" style="8" customWidth="1"/>
    <col min="14586" max="14586" width="29.375" style="8" customWidth="1"/>
    <col min="14587" max="14830" width="9.375" style="8"/>
    <col min="14831" max="14831" width="12.625" style="8" customWidth="1"/>
    <col min="14832" max="14832" width="31.875" style="8" customWidth="1"/>
    <col min="14833" max="14833" width="5" style="8" customWidth="1"/>
    <col min="14834" max="14834" width="1.875" style="8" customWidth="1"/>
    <col min="14835" max="14835" width="7.5" style="8" customWidth="1"/>
    <col min="14836" max="14836" width="2.375" style="8" customWidth="1"/>
    <col min="14837" max="14837" width="23" style="8" bestFit="1" customWidth="1"/>
    <col min="14838" max="14838" width="1.625" style="8" customWidth="1"/>
    <col min="14839" max="14839" width="23" style="8" bestFit="1" customWidth="1"/>
    <col min="14840" max="14840" width="1.5" style="8" customWidth="1"/>
    <col min="14841" max="14841" width="19.5" style="8" customWidth="1"/>
    <col min="14842" max="14842" width="29.375" style="8" customWidth="1"/>
    <col min="14843" max="15086" width="9.375" style="8"/>
    <col min="15087" max="15087" width="12.625" style="8" customWidth="1"/>
    <col min="15088" max="15088" width="31.875" style="8" customWidth="1"/>
    <col min="15089" max="15089" width="5" style="8" customWidth="1"/>
    <col min="15090" max="15090" width="1.875" style="8" customWidth="1"/>
    <col min="15091" max="15091" width="7.5" style="8" customWidth="1"/>
    <col min="15092" max="15092" width="2.375" style="8" customWidth="1"/>
    <col min="15093" max="15093" width="23" style="8" bestFit="1" customWidth="1"/>
    <col min="15094" max="15094" width="1.625" style="8" customWidth="1"/>
    <col min="15095" max="15095" width="23" style="8" bestFit="1" customWidth="1"/>
    <col min="15096" max="15096" width="1.5" style="8" customWidth="1"/>
    <col min="15097" max="15097" width="19.5" style="8" customWidth="1"/>
    <col min="15098" max="15098" width="29.375" style="8" customWidth="1"/>
    <col min="15099" max="15342" width="9.375" style="8"/>
    <col min="15343" max="15343" width="12.625" style="8" customWidth="1"/>
    <col min="15344" max="15344" width="31.875" style="8" customWidth="1"/>
    <col min="15345" max="15345" width="5" style="8" customWidth="1"/>
    <col min="15346" max="15346" width="1.875" style="8" customWidth="1"/>
    <col min="15347" max="15347" width="7.5" style="8" customWidth="1"/>
    <col min="15348" max="15348" width="2.375" style="8" customWidth="1"/>
    <col min="15349" max="15349" width="23" style="8" bestFit="1" customWidth="1"/>
    <col min="15350" max="15350" width="1.625" style="8" customWidth="1"/>
    <col min="15351" max="15351" width="23" style="8" bestFit="1" customWidth="1"/>
    <col min="15352" max="15352" width="1.5" style="8" customWidth="1"/>
    <col min="15353" max="15353" width="19.5" style="8" customWidth="1"/>
    <col min="15354" max="15354" width="29.375" style="8" customWidth="1"/>
    <col min="15355" max="15598" width="9.375" style="8"/>
    <col min="15599" max="15599" width="12.625" style="8" customWidth="1"/>
    <col min="15600" max="15600" width="31.875" style="8" customWidth="1"/>
    <col min="15601" max="15601" width="5" style="8" customWidth="1"/>
    <col min="15602" max="15602" width="1.875" style="8" customWidth="1"/>
    <col min="15603" max="15603" width="7.5" style="8" customWidth="1"/>
    <col min="15604" max="15604" width="2.375" style="8" customWidth="1"/>
    <col min="15605" max="15605" width="23" style="8" bestFit="1" customWidth="1"/>
    <col min="15606" max="15606" width="1.625" style="8" customWidth="1"/>
    <col min="15607" max="15607" width="23" style="8" bestFit="1" customWidth="1"/>
    <col min="15608" max="15608" width="1.5" style="8" customWidth="1"/>
    <col min="15609" max="15609" width="19.5" style="8" customWidth="1"/>
    <col min="15610" max="15610" width="29.375" style="8" customWidth="1"/>
    <col min="15611" max="15854" width="9.375" style="8"/>
    <col min="15855" max="15855" width="12.625" style="8" customWidth="1"/>
    <col min="15856" max="15856" width="31.875" style="8" customWidth="1"/>
    <col min="15857" max="15857" width="5" style="8" customWidth="1"/>
    <col min="15858" max="15858" width="1.875" style="8" customWidth="1"/>
    <col min="15859" max="15859" width="7.5" style="8" customWidth="1"/>
    <col min="15860" max="15860" width="2.375" style="8" customWidth="1"/>
    <col min="15861" max="15861" width="23" style="8" bestFit="1" customWidth="1"/>
    <col min="15862" max="15862" width="1.625" style="8" customWidth="1"/>
    <col min="15863" max="15863" width="23" style="8" bestFit="1" customWidth="1"/>
    <col min="15864" max="15864" width="1.5" style="8" customWidth="1"/>
    <col min="15865" max="15865" width="19.5" style="8" customWidth="1"/>
    <col min="15866" max="15866" width="29.375" style="8" customWidth="1"/>
    <col min="15867" max="16110" width="9.375" style="8"/>
    <col min="16111" max="16111" width="12.625" style="8" customWidth="1"/>
    <col min="16112" max="16112" width="31.875" style="8" customWidth="1"/>
    <col min="16113" max="16113" width="5" style="8" customWidth="1"/>
    <col min="16114" max="16114" width="1.875" style="8" customWidth="1"/>
    <col min="16115" max="16115" width="7.5" style="8" customWidth="1"/>
    <col min="16116" max="16116" width="2.375" style="8" customWidth="1"/>
    <col min="16117" max="16117" width="23" style="8" bestFit="1" customWidth="1"/>
    <col min="16118" max="16118" width="1.625" style="8" customWidth="1"/>
    <col min="16119" max="16119" width="23" style="8" bestFit="1" customWidth="1"/>
    <col min="16120" max="16120" width="1.5" style="8" customWidth="1"/>
    <col min="16121" max="16121" width="19.5" style="8" customWidth="1"/>
    <col min="16122" max="16122" width="29.375" style="8" customWidth="1"/>
    <col min="16123" max="16384" width="9.375" style="8"/>
  </cols>
  <sheetData>
    <row r="1" spans="2:5" ht="20.25" x14ac:dyDescent="0.2">
      <c r="B1" s="96" t="s">
        <v>218</v>
      </c>
      <c r="C1" s="96"/>
      <c r="D1" s="96"/>
      <c r="E1" s="96"/>
    </row>
    <row r="2" spans="2:5" ht="20.25" x14ac:dyDescent="0.2">
      <c r="B2" s="97" t="s">
        <v>310</v>
      </c>
      <c r="C2" s="97"/>
      <c r="D2" s="97"/>
      <c r="E2" s="97"/>
    </row>
    <row r="3" spans="2:5" ht="20.25" x14ac:dyDescent="0.2">
      <c r="B3" s="96" t="s">
        <v>19</v>
      </c>
      <c r="C3" s="96"/>
      <c r="D3" s="96"/>
      <c r="E3" s="96"/>
    </row>
    <row r="4" spans="2:5" ht="20.25" x14ac:dyDescent="0.2">
      <c r="B4" s="98" t="s">
        <v>7</v>
      </c>
      <c r="C4" s="98"/>
      <c r="D4" s="98"/>
      <c r="E4" s="98"/>
    </row>
    <row r="5" spans="2:5" ht="24.95" customHeight="1" x14ac:dyDescent="0.2">
      <c r="B5" s="11"/>
      <c r="C5" s="12" t="s">
        <v>2</v>
      </c>
      <c r="E5" s="13" t="s">
        <v>20</v>
      </c>
    </row>
    <row r="6" spans="2:5" ht="24.95" customHeight="1" x14ac:dyDescent="0.2">
      <c r="B6" s="11" t="s">
        <v>240</v>
      </c>
      <c r="C6" s="57"/>
      <c r="E6" s="42"/>
    </row>
    <row r="7" spans="2:5" ht="24.95" customHeight="1" x14ac:dyDescent="0.2">
      <c r="B7" s="11" t="s">
        <v>0</v>
      </c>
      <c r="D7" s="15"/>
      <c r="E7" s="7"/>
    </row>
    <row r="8" spans="2:5" ht="24.95" customHeight="1" x14ac:dyDescent="0.2">
      <c r="B8" s="8" t="s">
        <v>8</v>
      </c>
      <c r="C8" s="18">
        <v>5</v>
      </c>
      <c r="D8" s="17"/>
      <c r="E8" s="19">
        <f>'9 - 5'!I8</f>
        <v>99607</v>
      </c>
    </row>
    <row r="9" spans="2:5" ht="24.95" customHeight="1" x14ac:dyDescent="0.2">
      <c r="B9" s="8" t="s">
        <v>236</v>
      </c>
      <c r="C9" s="18">
        <v>6</v>
      </c>
      <c r="D9" s="17"/>
      <c r="E9" s="19">
        <f>'9 - 5'!I12</f>
        <v>386920</v>
      </c>
    </row>
    <row r="10" spans="2:5" ht="24.95" customHeight="1" x14ac:dyDescent="0.2">
      <c r="B10" s="8" t="s">
        <v>265</v>
      </c>
      <c r="C10" s="18">
        <v>7</v>
      </c>
      <c r="D10" s="17"/>
      <c r="E10" s="19">
        <f>'9 - 5'!I16</f>
        <v>12696</v>
      </c>
    </row>
    <row r="11" spans="2:5" ht="24.95" customHeight="1" x14ac:dyDescent="0.2">
      <c r="B11" s="8" t="s">
        <v>42</v>
      </c>
      <c r="C11" s="18">
        <v>8</v>
      </c>
      <c r="D11" s="17"/>
      <c r="E11" s="19">
        <f>'9 - 5'!I20</f>
        <v>14820</v>
      </c>
    </row>
    <row r="12" spans="2:5" ht="24.95" customHeight="1" x14ac:dyDescent="0.2">
      <c r="B12" s="8" t="s">
        <v>241</v>
      </c>
      <c r="C12" s="18">
        <v>9</v>
      </c>
      <c r="D12" s="17"/>
      <c r="E12" s="19">
        <f>'9 - 5'!I31</f>
        <v>146745</v>
      </c>
    </row>
    <row r="13" spans="2:5" ht="24.95" customHeight="1" x14ac:dyDescent="0.2">
      <c r="B13" s="14" t="s">
        <v>1</v>
      </c>
      <c r="C13" s="18"/>
      <c r="D13" s="17"/>
      <c r="E13" s="20">
        <f>SUM(E8:E12)</f>
        <v>660788</v>
      </c>
    </row>
    <row r="14" spans="2:5" ht="24.95" customHeight="1" x14ac:dyDescent="0.2">
      <c r="B14" s="11" t="s">
        <v>242</v>
      </c>
      <c r="C14" s="18"/>
      <c r="D14" s="15"/>
    </row>
    <row r="15" spans="2:5" ht="24.95" customHeight="1" x14ac:dyDescent="0.2">
      <c r="B15" s="8" t="s">
        <v>233</v>
      </c>
      <c r="C15" s="18">
        <v>10</v>
      </c>
      <c r="D15" s="17"/>
      <c r="E15" s="19">
        <f>'10'!E16</f>
        <v>2919</v>
      </c>
    </row>
    <row r="16" spans="2:5" ht="24.95" customHeight="1" x14ac:dyDescent="0.2">
      <c r="B16" s="14" t="s">
        <v>243</v>
      </c>
      <c r="C16" s="15"/>
      <c r="D16" s="15"/>
      <c r="E16" s="20">
        <f>SUM(E15)</f>
        <v>2919</v>
      </c>
    </row>
    <row r="17" spans="2:5" ht="24.95" customHeight="1" thickBot="1" x14ac:dyDescent="0.25">
      <c r="B17" s="14" t="s">
        <v>247</v>
      </c>
      <c r="C17" s="15"/>
      <c r="D17" s="15"/>
      <c r="E17" s="21">
        <f>E13+E16</f>
        <v>663707</v>
      </c>
    </row>
    <row r="18" spans="2:5" ht="24.95" customHeight="1" thickTop="1" x14ac:dyDescent="0.2">
      <c r="B18" s="11" t="s">
        <v>267</v>
      </c>
      <c r="C18" s="15"/>
      <c r="D18" s="15"/>
    </row>
    <row r="19" spans="2:5" ht="24.95" customHeight="1" x14ac:dyDescent="0.2">
      <c r="B19" s="11" t="s">
        <v>268</v>
      </c>
      <c r="C19" s="17"/>
      <c r="D19" s="17"/>
    </row>
    <row r="20" spans="2:5" ht="24.95" customHeight="1" x14ac:dyDescent="0.2">
      <c r="B20" s="8" t="s">
        <v>239</v>
      </c>
      <c r="C20" s="18">
        <v>11</v>
      </c>
      <c r="D20" s="17"/>
      <c r="E20" s="19">
        <f>'13 - 11'!I8</f>
        <v>8500</v>
      </c>
    </row>
    <row r="21" spans="2:5" ht="24.95" customHeight="1" x14ac:dyDescent="0.2">
      <c r="B21" s="8" t="s">
        <v>219</v>
      </c>
      <c r="C21" s="18">
        <v>12</v>
      </c>
      <c r="D21" s="17"/>
      <c r="E21" s="19">
        <f>'13 - 11'!I18</f>
        <v>18614</v>
      </c>
    </row>
    <row r="22" spans="2:5" ht="24.95" customHeight="1" x14ac:dyDescent="0.2">
      <c r="B22" s="14" t="s">
        <v>269</v>
      </c>
      <c r="C22" s="17"/>
      <c r="D22" s="17"/>
      <c r="E22" s="22">
        <f>SUM(E20:E21)</f>
        <v>27114</v>
      </c>
    </row>
    <row r="23" spans="2:5" ht="24.95" customHeight="1" x14ac:dyDescent="0.2">
      <c r="B23" s="11" t="s">
        <v>270</v>
      </c>
      <c r="C23" s="17"/>
      <c r="D23" s="17"/>
      <c r="E23" s="23"/>
    </row>
    <row r="24" spans="2:5" ht="24.95" customHeight="1" x14ac:dyDescent="0.2">
      <c r="B24" s="8" t="s">
        <v>203</v>
      </c>
      <c r="C24" s="18">
        <v>13</v>
      </c>
      <c r="D24" s="17"/>
      <c r="E24" s="19">
        <f>'13 - 11'!I28</f>
        <v>9178</v>
      </c>
    </row>
    <row r="25" spans="2:5" ht="24.95" customHeight="1" x14ac:dyDescent="0.2">
      <c r="B25" s="14" t="s">
        <v>244</v>
      </c>
      <c r="C25" s="18"/>
      <c r="D25" s="17"/>
      <c r="E25" s="22">
        <f>SUM(E24:E24)</f>
        <v>9178</v>
      </c>
    </row>
    <row r="26" spans="2:5" ht="24.95" customHeight="1" x14ac:dyDescent="0.2">
      <c r="B26" s="14" t="s">
        <v>271</v>
      </c>
      <c r="C26" s="18"/>
      <c r="D26" s="17"/>
      <c r="E26" s="22">
        <f>E25+E22</f>
        <v>36292</v>
      </c>
    </row>
    <row r="27" spans="2:5" ht="24.95" customHeight="1" x14ac:dyDescent="0.2">
      <c r="B27" s="11" t="s">
        <v>5</v>
      </c>
      <c r="C27" s="18"/>
      <c r="D27" s="17"/>
      <c r="E27" s="19"/>
    </row>
    <row r="28" spans="2:5" ht="24.95" customHeight="1" x14ac:dyDescent="0.2">
      <c r="B28" s="8" t="s">
        <v>4</v>
      </c>
      <c r="C28" s="18">
        <v>14</v>
      </c>
      <c r="D28" s="17"/>
      <c r="E28" s="19">
        <f>'16 -14'!J10</f>
        <v>200000</v>
      </c>
    </row>
    <row r="29" spans="2:5" ht="24.95" customHeight="1" x14ac:dyDescent="0.2">
      <c r="B29" s="8" t="s">
        <v>245</v>
      </c>
      <c r="C29" s="17"/>
      <c r="D29" s="17"/>
      <c r="E29" s="24">
        <f>'قائمة التغيرات'!E12</f>
        <v>427415</v>
      </c>
    </row>
    <row r="30" spans="2:5" ht="24.95" customHeight="1" x14ac:dyDescent="0.2">
      <c r="B30" s="14" t="s">
        <v>6</v>
      </c>
      <c r="D30" s="17"/>
      <c r="E30" s="25">
        <f>SUM(E28:E29)</f>
        <v>627415</v>
      </c>
    </row>
    <row r="31" spans="2:5" ht="24.95" customHeight="1" thickBot="1" x14ac:dyDescent="0.25">
      <c r="B31" s="14" t="s">
        <v>272</v>
      </c>
      <c r="D31" s="17"/>
      <c r="E31" s="26">
        <f>E26+E30</f>
        <v>663707</v>
      </c>
    </row>
    <row r="32" spans="2:5" ht="24.95" customHeight="1" thickTop="1" x14ac:dyDescent="0.2">
      <c r="B32" s="14"/>
      <c r="D32" s="17"/>
      <c r="E32" s="23"/>
    </row>
    <row r="33" spans="2:5" ht="9" customHeight="1" x14ac:dyDescent="0.2">
      <c r="B33" s="14"/>
      <c r="D33" s="17"/>
      <c r="E33" s="23"/>
    </row>
    <row r="34" spans="2:5" ht="24.95" customHeight="1" x14ac:dyDescent="0.2">
      <c r="B34" s="99" t="s">
        <v>246</v>
      </c>
      <c r="C34" s="99"/>
      <c r="D34" s="99"/>
      <c r="E34" s="99"/>
    </row>
    <row r="35" spans="2:5" ht="21.95" customHeight="1" x14ac:dyDescent="0.2">
      <c r="B35" s="95">
        <v>5</v>
      </c>
      <c r="C35" s="95"/>
      <c r="D35" s="95"/>
      <c r="E35" s="95"/>
    </row>
    <row r="36" spans="2:5" ht="6.75" customHeight="1" x14ac:dyDescent="0.2"/>
    <row r="38" spans="2:5" ht="26.25" customHeight="1" x14ac:dyDescent="0.2">
      <c r="E38" s="9">
        <f>E31-E17</f>
        <v>0</v>
      </c>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6">
    <mergeCell ref="B35:E35"/>
    <mergeCell ref="B1:E1"/>
    <mergeCell ref="B2:E2"/>
    <mergeCell ref="B3:E3"/>
    <mergeCell ref="B4:E4"/>
    <mergeCell ref="B34:E34"/>
  </mergeCells>
  <pageMargins left="0.78740157480314965" right="1.05" top="0.39370078740157483" bottom="0" header="0.39370078740157483" footer="0.19685039370078741"/>
  <pageSetup paperSize="9" scale="95" firstPageNumber="5"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rightToLeft="1" view="pageBreakPreview" topLeftCell="A7" zoomScaleNormal="130" zoomScaleSheetLayoutView="100" workbookViewId="0">
      <selection activeCell="R24" sqref="R24"/>
    </sheetView>
  </sheetViews>
  <sheetFormatPr defaultColWidth="9.375" defaultRowHeight="33" customHeight="1" x14ac:dyDescent="0.2"/>
  <cols>
    <col min="1" max="1" width="3.375" style="8" customWidth="1"/>
    <col min="2" max="2" width="48.625" style="8" customWidth="1"/>
    <col min="3" max="3" width="7.625" style="8" customWidth="1"/>
    <col min="4" max="4" width="1.625" style="8" customWidth="1"/>
    <col min="5" max="5" width="20.625" style="8" customWidth="1"/>
    <col min="6" max="237" width="9.375" style="8"/>
    <col min="238" max="238" width="12.625" style="8" customWidth="1"/>
    <col min="239" max="239" width="31.125" style="8" customWidth="1"/>
    <col min="240" max="240" width="4" style="8" customWidth="1"/>
    <col min="241" max="241" width="10" style="8" customWidth="1"/>
    <col min="242" max="242" width="1.375" style="8" customWidth="1"/>
    <col min="243" max="243" width="23" style="8" bestFit="1" customWidth="1"/>
    <col min="244" max="244" width="2.625" style="8" customWidth="1"/>
    <col min="245" max="245" width="23" style="8" bestFit="1" customWidth="1"/>
    <col min="246" max="246" width="0.625" style="8" customWidth="1"/>
    <col min="247" max="247" width="1.375" style="8" customWidth="1"/>
    <col min="248" max="248" width="2" style="8" customWidth="1"/>
    <col min="249" max="493" width="9.375" style="8"/>
    <col min="494" max="494" width="12.625" style="8" customWidth="1"/>
    <col min="495" max="495" width="31.125" style="8" customWidth="1"/>
    <col min="496" max="496" width="4" style="8" customWidth="1"/>
    <col min="497" max="497" width="10" style="8" customWidth="1"/>
    <col min="498" max="498" width="1.375" style="8" customWidth="1"/>
    <col min="499" max="499" width="23" style="8" bestFit="1" customWidth="1"/>
    <col min="500" max="500" width="2.625" style="8" customWidth="1"/>
    <col min="501" max="501" width="23" style="8" bestFit="1" customWidth="1"/>
    <col min="502" max="502" width="0.625" style="8" customWidth="1"/>
    <col min="503" max="503" width="1.375" style="8" customWidth="1"/>
    <col min="504" max="504" width="2" style="8" customWidth="1"/>
    <col min="505" max="749" width="9.375" style="8"/>
    <col min="750" max="750" width="12.625" style="8" customWidth="1"/>
    <col min="751" max="751" width="31.125" style="8" customWidth="1"/>
    <col min="752" max="752" width="4" style="8" customWidth="1"/>
    <col min="753" max="753" width="10" style="8" customWidth="1"/>
    <col min="754" max="754" width="1.375" style="8" customWidth="1"/>
    <col min="755" max="755" width="23" style="8" bestFit="1" customWidth="1"/>
    <col min="756" max="756" width="2.625" style="8" customWidth="1"/>
    <col min="757" max="757" width="23" style="8" bestFit="1" customWidth="1"/>
    <col min="758" max="758" width="0.625" style="8" customWidth="1"/>
    <col min="759" max="759" width="1.375" style="8" customWidth="1"/>
    <col min="760" max="760" width="2" style="8" customWidth="1"/>
    <col min="761" max="1005" width="9.375" style="8"/>
    <col min="1006" max="1006" width="12.625" style="8" customWidth="1"/>
    <col min="1007" max="1007" width="31.125" style="8" customWidth="1"/>
    <col min="1008" max="1008" width="4" style="8" customWidth="1"/>
    <col min="1009" max="1009" width="10" style="8" customWidth="1"/>
    <col min="1010" max="1010" width="1.375" style="8" customWidth="1"/>
    <col min="1011" max="1011" width="23" style="8" bestFit="1" customWidth="1"/>
    <col min="1012" max="1012" width="2.625" style="8" customWidth="1"/>
    <col min="1013" max="1013" width="23" style="8" bestFit="1" customWidth="1"/>
    <col min="1014" max="1014" width="0.625" style="8" customWidth="1"/>
    <col min="1015" max="1015" width="1.375" style="8" customWidth="1"/>
    <col min="1016" max="1016" width="2" style="8" customWidth="1"/>
    <col min="1017" max="1261" width="9.375" style="8"/>
    <col min="1262" max="1262" width="12.625" style="8" customWidth="1"/>
    <col min="1263" max="1263" width="31.125" style="8" customWidth="1"/>
    <col min="1264" max="1264" width="4" style="8" customWidth="1"/>
    <col min="1265" max="1265" width="10" style="8" customWidth="1"/>
    <col min="1266" max="1266" width="1.375" style="8" customWidth="1"/>
    <col min="1267" max="1267" width="23" style="8" bestFit="1" customWidth="1"/>
    <col min="1268" max="1268" width="2.625" style="8" customWidth="1"/>
    <col min="1269" max="1269" width="23" style="8" bestFit="1" customWidth="1"/>
    <col min="1270" max="1270" width="0.625" style="8" customWidth="1"/>
    <col min="1271" max="1271" width="1.375" style="8" customWidth="1"/>
    <col min="1272" max="1272" width="2" style="8" customWidth="1"/>
    <col min="1273" max="1517" width="9.375" style="8"/>
    <col min="1518" max="1518" width="12.625" style="8" customWidth="1"/>
    <col min="1519" max="1519" width="31.125" style="8" customWidth="1"/>
    <col min="1520" max="1520" width="4" style="8" customWidth="1"/>
    <col min="1521" max="1521" width="10" style="8" customWidth="1"/>
    <col min="1522" max="1522" width="1.375" style="8" customWidth="1"/>
    <col min="1523" max="1523" width="23" style="8" bestFit="1" customWidth="1"/>
    <col min="1524" max="1524" width="2.625" style="8" customWidth="1"/>
    <col min="1525" max="1525" width="23" style="8" bestFit="1" customWidth="1"/>
    <col min="1526" max="1526" width="0.625" style="8" customWidth="1"/>
    <col min="1527" max="1527" width="1.375" style="8" customWidth="1"/>
    <col min="1528" max="1528" width="2" style="8" customWidth="1"/>
    <col min="1529" max="1773" width="9.375" style="8"/>
    <col min="1774" max="1774" width="12.625" style="8" customWidth="1"/>
    <col min="1775" max="1775" width="31.125" style="8" customWidth="1"/>
    <col min="1776" max="1776" width="4" style="8" customWidth="1"/>
    <col min="1777" max="1777" width="10" style="8" customWidth="1"/>
    <col min="1778" max="1778" width="1.375" style="8" customWidth="1"/>
    <col min="1779" max="1779" width="23" style="8" bestFit="1" customWidth="1"/>
    <col min="1780" max="1780" width="2.625" style="8" customWidth="1"/>
    <col min="1781" max="1781" width="23" style="8" bestFit="1" customWidth="1"/>
    <col min="1782" max="1782" width="0.625" style="8" customWidth="1"/>
    <col min="1783" max="1783" width="1.375" style="8" customWidth="1"/>
    <col min="1784" max="1784" width="2" style="8" customWidth="1"/>
    <col min="1785" max="2029" width="9.375" style="8"/>
    <col min="2030" max="2030" width="12.625" style="8" customWidth="1"/>
    <col min="2031" max="2031" width="31.125" style="8" customWidth="1"/>
    <col min="2032" max="2032" width="4" style="8" customWidth="1"/>
    <col min="2033" max="2033" width="10" style="8" customWidth="1"/>
    <col min="2034" max="2034" width="1.375" style="8" customWidth="1"/>
    <col min="2035" max="2035" width="23" style="8" bestFit="1" customWidth="1"/>
    <col min="2036" max="2036" width="2.625" style="8" customWidth="1"/>
    <col min="2037" max="2037" width="23" style="8" bestFit="1" customWidth="1"/>
    <col min="2038" max="2038" width="0.625" style="8" customWidth="1"/>
    <col min="2039" max="2039" width="1.375" style="8" customWidth="1"/>
    <col min="2040" max="2040" width="2" style="8" customWidth="1"/>
    <col min="2041" max="2285" width="9.375" style="8"/>
    <col min="2286" max="2286" width="12.625" style="8" customWidth="1"/>
    <col min="2287" max="2287" width="31.125" style="8" customWidth="1"/>
    <col min="2288" max="2288" width="4" style="8" customWidth="1"/>
    <col min="2289" max="2289" width="10" style="8" customWidth="1"/>
    <col min="2290" max="2290" width="1.375" style="8" customWidth="1"/>
    <col min="2291" max="2291" width="23" style="8" bestFit="1" customWidth="1"/>
    <col min="2292" max="2292" width="2.625" style="8" customWidth="1"/>
    <col min="2293" max="2293" width="23" style="8" bestFit="1" customWidth="1"/>
    <col min="2294" max="2294" width="0.625" style="8" customWidth="1"/>
    <col min="2295" max="2295" width="1.375" style="8" customWidth="1"/>
    <col min="2296" max="2296" width="2" style="8" customWidth="1"/>
    <col min="2297" max="2541" width="9.375" style="8"/>
    <col min="2542" max="2542" width="12.625" style="8" customWidth="1"/>
    <col min="2543" max="2543" width="31.125" style="8" customWidth="1"/>
    <col min="2544" max="2544" width="4" style="8" customWidth="1"/>
    <col min="2545" max="2545" width="10" style="8" customWidth="1"/>
    <col min="2546" max="2546" width="1.375" style="8" customWidth="1"/>
    <col min="2547" max="2547" width="23" style="8" bestFit="1" customWidth="1"/>
    <col min="2548" max="2548" width="2.625" style="8" customWidth="1"/>
    <col min="2549" max="2549" width="23" style="8" bestFit="1" customWidth="1"/>
    <col min="2550" max="2550" width="0.625" style="8" customWidth="1"/>
    <col min="2551" max="2551" width="1.375" style="8" customWidth="1"/>
    <col min="2552" max="2552" width="2" style="8" customWidth="1"/>
    <col min="2553" max="2797" width="9.375" style="8"/>
    <col min="2798" max="2798" width="12.625" style="8" customWidth="1"/>
    <col min="2799" max="2799" width="31.125" style="8" customWidth="1"/>
    <col min="2800" max="2800" width="4" style="8" customWidth="1"/>
    <col min="2801" max="2801" width="10" style="8" customWidth="1"/>
    <col min="2802" max="2802" width="1.375" style="8" customWidth="1"/>
    <col min="2803" max="2803" width="23" style="8" bestFit="1" customWidth="1"/>
    <col min="2804" max="2804" width="2.625" style="8" customWidth="1"/>
    <col min="2805" max="2805" width="23" style="8" bestFit="1" customWidth="1"/>
    <col min="2806" max="2806" width="0.625" style="8" customWidth="1"/>
    <col min="2807" max="2807" width="1.375" style="8" customWidth="1"/>
    <col min="2808" max="2808" width="2" style="8" customWidth="1"/>
    <col min="2809" max="3053" width="9.375" style="8"/>
    <col min="3054" max="3054" width="12.625" style="8" customWidth="1"/>
    <col min="3055" max="3055" width="31.125" style="8" customWidth="1"/>
    <col min="3056" max="3056" width="4" style="8" customWidth="1"/>
    <col min="3057" max="3057" width="10" style="8" customWidth="1"/>
    <col min="3058" max="3058" width="1.375" style="8" customWidth="1"/>
    <col min="3059" max="3059" width="23" style="8" bestFit="1" customWidth="1"/>
    <col min="3060" max="3060" width="2.625" style="8" customWidth="1"/>
    <col min="3061" max="3061" width="23" style="8" bestFit="1" customWidth="1"/>
    <col min="3062" max="3062" width="0.625" style="8" customWidth="1"/>
    <col min="3063" max="3063" width="1.375" style="8" customWidth="1"/>
    <col min="3064" max="3064" width="2" style="8" customWidth="1"/>
    <col min="3065" max="3309" width="9.375" style="8"/>
    <col min="3310" max="3310" width="12.625" style="8" customWidth="1"/>
    <col min="3311" max="3311" width="31.125" style="8" customWidth="1"/>
    <col min="3312" max="3312" width="4" style="8" customWidth="1"/>
    <col min="3313" max="3313" width="10" style="8" customWidth="1"/>
    <col min="3314" max="3314" width="1.375" style="8" customWidth="1"/>
    <col min="3315" max="3315" width="23" style="8" bestFit="1" customWidth="1"/>
    <col min="3316" max="3316" width="2.625" style="8" customWidth="1"/>
    <col min="3317" max="3317" width="23" style="8" bestFit="1" customWidth="1"/>
    <col min="3318" max="3318" width="0.625" style="8" customWidth="1"/>
    <col min="3319" max="3319" width="1.375" style="8" customWidth="1"/>
    <col min="3320" max="3320" width="2" style="8" customWidth="1"/>
    <col min="3321" max="3565" width="9.375" style="8"/>
    <col min="3566" max="3566" width="12.625" style="8" customWidth="1"/>
    <col min="3567" max="3567" width="31.125" style="8" customWidth="1"/>
    <col min="3568" max="3568" width="4" style="8" customWidth="1"/>
    <col min="3569" max="3569" width="10" style="8" customWidth="1"/>
    <col min="3570" max="3570" width="1.375" style="8" customWidth="1"/>
    <col min="3571" max="3571" width="23" style="8" bestFit="1" customWidth="1"/>
    <col min="3572" max="3572" width="2.625" style="8" customWidth="1"/>
    <col min="3573" max="3573" width="23" style="8" bestFit="1" customWidth="1"/>
    <col min="3574" max="3574" width="0.625" style="8" customWidth="1"/>
    <col min="3575" max="3575" width="1.375" style="8" customWidth="1"/>
    <col min="3576" max="3576" width="2" style="8" customWidth="1"/>
    <col min="3577" max="3821" width="9.375" style="8"/>
    <col min="3822" max="3822" width="12.625" style="8" customWidth="1"/>
    <col min="3823" max="3823" width="31.125" style="8" customWidth="1"/>
    <col min="3824" max="3824" width="4" style="8" customWidth="1"/>
    <col min="3825" max="3825" width="10" style="8" customWidth="1"/>
    <col min="3826" max="3826" width="1.375" style="8" customWidth="1"/>
    <col min="3827" max="3827" width="23" style="8" bestFit="1" customWidth="1"/>
    <col min="3828" max="3828" width="2.625" style="8" customWidth="1"/>
    <col min="3829" max="3829" width="23" style="8" bestFit="1" customWidth="1"/>
    <col min="3830" max="3830" width="0.625" style="8" customWidth="1"/>
    <col min="3831" max="3831" width="1.375" style="8" customWidth="1"/>
    <col min="3832" max="3832" width="2" style="8" customWidth="1"/>
    <col min="3833" max="4077" width="9.375" style="8"/>
    <col min="4078" max="4078" width="12.625" style="8" customWidth="1"/>
    <col min="4079" max="4079" width="31.125" style="8" customWidth="1"/>
    <col min="4080" max="4080" width="4" style="8" customWidth="1"/>
    <col min="4081" max="4081" width="10" style="8" customWidth="1"/>
    <col min="4082" max="4082" width="1.375" style="8" customWidth="1"/>
    <col min="4083" max="4083" width="23" style="8" bestFit="1" customWidth="1"/>
    <col min="4084" max="4084" width="2.625" style="8" customWidth="1"/>
    <col min="4085" max="4085" width="23" style="8" bestFit="1" customWidth="1"/>
    <col min="4086" max="4086" width="0.625" style="8" customWidth="1"/>
    <col min="4087" max="4087" width="1.375" style="8" customWidth="1"/>
    <col min="4088" max="4088" width="2" style="8" customWidth="1"/>
    <col min="4089" max="4333" width="9.375" style="8"/>
    <col min="4334" max="4334" width="12.625" style="8" customWidth="1"/>
    <col min="4335" max="4335" width="31.125" style="8" customWidth="1"/>
    <col min="4336" max="4336" width="4" style="8" customWidth="1"/>
    <col min="4337" max="4337" width="10" style="8" customWidth="1"/>
    <col min="4338" max="4338" width="1.375" style="8" customWidth="1"/>
    <col min="4339" max="4339" width="23" style="8" bestFit="1" customWidth="1"/>
    <col min="4340" max="4340" width="2.625" style="8" customWidth="1"/>
    <col min="4341" max="4341" width="23" style="8" bestFit="1" customWidth="1"/>
    <col min="4342" max="4342" width="0.625" style="8" customWidth="1"/>
    <col min="4343" max="4343" width="1.375" style="8" customWidth="1"/>
    <col min="4344" max="4344" width="2" style="8" customWidth="1"/>
    <col min="4345" max="4589" width="9.375" style="8"/>
    <col min="4590" max="4590" width="12.625" style="8" customWidth="1"/>
    <col min="4591" max="4591" width="31.125" style="8" customWidth="1"/>
    <col min="4592" max="4592" width="4" style="8" customWidth="1"/>
    <col min="4593" max="4593" width="10" style="8" customWidth="1"/>
    <col min="4594" max="4594" width="1.375" style="8" customWidth="1"/>
    <col min="4595" max="4595" width="23" style="8" bestFit="1" customWidth="1"/>
    <col min="4596" max="4596" width="2.625" style="8" customWidth="1"/>
    <col min="4597" max="4597" width="23" style="8" bestFit="1" customWidth="1"/>
    <col min="4598" max="4598" width="0.625" style="8" customWidth="1"/>
    <col min="4599" max="4599" width="1.375" style="8" customWidth="1"/>
    <col min="4600" max="4600" width="2" style="8" customWidth="1"/>
    <col min="4601" max="4845" width="9.375" style="8"/>
    <col min="4846" max="4846" width="12.625" style="8" customWidth="1"/>
    <col min="4847" max="4847" width="31.125" style="8" customWidth="1"/>
    <col min="4848" max="4848" width="4" style="8" customWidth="1"/>
    <col min="4849" max="4849" width="10" style="8" customWidth="1"/>
    <col min="4850" max="4850" width="1.375" style="8" customWidth="1"/>
    <col min="4851" max="4851" width="23" style="8" bestFit="1" customWidth="1"/>
    <col min="4852" max="4852" width="2.625" style="8" customWidth="1"/>
    <col min="4853" max="4853" width="23" style="8" bestFit="1" customWidth="1"/>
    <col min="4854" max="4854" width="0.625" style="8" customWidth="1"/>
    <col min="4855" max="4855" width="1.375" style="8" customWidth="1"/>
    <col min="4856" max="4856" width="2" style="8" customWidth="1"/>
    <col min="4857" max="5101" width="9.375" style="8"/>
    <col min="5102" max="5102" width="12.625" style="8" customWidth="1"/>
    <col min="5103" max="5103" width="31.125" style="8" customWidth="1"/>
    <col min="5104" max="5104" width="4" style="8" customWidth="1"/>
    <col min="5105" max="5105" width="10" style="8" customWidth="1"/>
    <col min="5106" max="5106" width="1.375" style="8" customWidth="1"/>
    <col min="5107" max="5107" width="23" style="8" bestFit="1" customWidth="1"/>
    <col min="5108" max="5108" width="2.625" style="8" customWidth="1"/>
    <col min="5109" max="5109" width="23" style="8" bestFit="1" customWidth="1"/>
    <col min="5110" max="5110" width="0.625" style="8" customWidth="1"/>
    <col min="5111" max="5111" width="1.375" style="8" customWidth="1"/>
    <col min="5112" max="5112" width="2" style="8" customWidth="1"/>
    <col min="5113" max="5357" width="9.375" style="8"/>
    <col min="5358" max="5358" width="12.625" style="8" customWidth="1"/>
    <col min="5359" max="5359" width="31.125" style="8" customWidth="1"/>
    <col min="5360" max="5360" width="4" style="8" customWidth="1"/>
    <col min="5361" max="5361" width="10" style="8" customWidth="1"/>
    <col min="5362" max="5362" width="1.375" style="8" customWidth="1"/>
    <col min="5363" max="5363" width="23" style="8" bestFit="1" customWidth="1"/>
    <col min="5364" max="5364" width="2.625" style="8" customWidth="1"/>
    <col min="5365" max="5365" width="23" style="8" bestFit="1" customWidth="1"/>
    <col min="5366" max="5366" width="0.625" style="8" customWidth="1"/>
    <col min="5367" max="5367" width="1.375" style="8" customWidth="1"/>
    <col min="5368" max="5368" width="2" style="8" customWidth="1"/>
    <col min="5369" max="5613" width="9.375" style="8"/>
    <col min="5614" max="5614" width="12.625" style="8" customWidth="1"/>
    <col min="5615" max="5615" width="31.125" style="8" customWidth="1"/>
    <col min="5616" max="5616" width="4" style="8" customWidth="1"/>
    <col min="5617" max="5617" width="10" style="8" customWidth="1"/>
    <col min="5618" max="5618" width="1.375" style="8" customWidth="1"/>
    <col min="5619" max="5619" width="23" style="8" bestFit="1" customWidth="1"/>
    <col min="5620" max="5620" width="2.625" style="8" customWidth="1"/>
    <col min="5621" max="5621" width="23" style="8" bestFit="1" customWidth="1"/>
    <col min="5622" max="5622" width="0.625" style="8" customWidth="1"/>
    <col min="5623" max="5623" width="1.375" style="8" customWidth="1"/>
    <col min="5624" max="5624" width="2" style="8" customWidth="1"/>
    <col min="5625" max="5869" width="9.375" style="8"/>
    <col min="5870" max="5870" width="12.625" style="8" customWidth="1"/>
    <col min="5871" max="5871" width="31.125" style="8" customWidth="1"/>
    <col min="5872" max="5872" width="4" style="8" customWidth="1"/>
    <col min="5873" max="5873" width="10" style="8" customWidth="1"/>
    <col min="5874" max="5874" width="1.375" style="8" customWidth="1"/>
    <col min="5875" max="5875" width="23" style="8" bestFit="1" customWidth="1"/>
    <col min="5876" max="5876" width="2.625" style="8" customWidth="1"/>
    <col min="5877" max="5877" width="23" style="8" bestFit="1" customWidth="1"/>
    <col min="5878" max="5878" width="0.625" style="8" customWidth="1"/>
    <col min="5879" max="5879" width="1.375" style="8" customWidth="1"/>
    <col min="5880" max="5880" width="2" style="8" customWidth="1"/>
    <col min="5881" max="6125" width="9.375" style="8"/>
    <col min="6126" max="6126" width="12.625" style="8" customWidth="1"/>
    <col min="6127" max="6127" width="31.125" style="8" customWidth="1"/>
    <col min="6128" max="6128" width="4" style="8" customWidth="1"/>
    <col min="6129" max="6129" width="10" style="8" customWidth="1"/>
    <col min="6130" max="6130" width="1.375" style="8" customWidth="1"/>
    <col min="6131" max="6131" width="23" style="8" bestFit="1" customWidth="1"/>
    <col min="6132" max="6132" width="2.625" style="8" customWidth="1"/>
    <col min="6133" max="6133" width="23" style="8" bestFit="1" customWidth="1"/>
    <col min="6134" max="6134" width="0.625" style="8" customWidth="1"/>
    <col min="6135" max="6135" width="1.375" style="8" customWidth="1"/>
    <col min="6136" max="6136" width="2" style="8" customWidth="1"/>
    <col min="6137" max="6381" width="9.375" style="8"/>
    <col min="6382" max="6382" width="12.625" style="8" customWidth="1"/>
    <col min="6383" max="6383" width="31.125" style="8" customWidth="1"/>
    <col min="6384" max="6384" width="4" style="8" customWidth="1"/>
    <col min="6385" max="6385" width="10" style="8" customWidth="1"/>
    <col min="6386" max="6386" width="1.375" style="8" customWidth="1"/>
    <col min="6387" max="6387" width="23" style="8" bestFit="1" customWidth="1"/>
    <col min="6388" max="6388" width="2.625" style="8" customWidth="1"/>
    <col min="6389" max="6389" width="23" style="8" bestFit="1" customWidth="1"/>
    <col min="6390" max="6390" width="0.625" style="8" customWidth="1"/>
    <col min="6391" max="6391" width="1.375" style="8" customWidth="1"/>
    <col min="6392" max="6392" width="2" style="8" customWidth="1"/>
    <col min="6393" max="6637" width="9.375" style="8"/>
    <col min="6638" max="6638" width="12.625" style="8" customWidth="1"/>
    <col min="6639" max="6639" width="31.125" style="8" customWidth="1"/>
    <col min="6640" max="6640" width="4" style="8" customWidth="1"/>
    <col min="6641" max="6641" width="10" style="8" customWidth="1"/>
    <col min="6642" max="6642" width="1.375" style="8" customWidth="1"/>
    <col min="6643" max="6643" width="23" style="8" bestFit="1" customWidth="1"/>
    <col min="6644" max="6644" width="2.625" style="8" customWidth="1"/>
    <col min="6645" max="6645" width="23" style="8" bestFit="1" customWidth="1"/>
    <col min="6646" max="6646" width="0.625" style="8" customWidth="1"/>
    <col min="6647" max="6647" width="1.375" style="8" customWidth="1"/>
    <col min="6648" max="6648" width="2" style="8" customWidth="1"/>
    <col min="6649" max="6893" width="9.375" style="8"/>
    <col min="6894" max="6894" width="12.625" style="8" customWidth="1"/>
    <col min="6895" max="6895" width="31.125" style="8" customWidth="1"/>
    <col min="6896" max="6896" width="4" style="8" customWidth="1"/>
    <col min="6897" max="6897" width="10" style="8" customWidth="1"/>
    <col min="6898" max="6898" width="1.375" style="8" customWidth="1"/>
    <col min="6899" max="6899" width="23" style="8" bestFit="1" customWidth="1"/>
    <col min="6900" max="6900" width="2.625" style="8" customWidth="1"/>
    <col min="6901" max="6901" width="23" style="8" bestFit="1" customWidth="1"/>
    <col min="6902" max="6902" width="0.625" style="8" customWidth="1"/>
    <col min="6903" max="6903" width="1.375" style="8" customWidth="1"/>
    <col min="6904" max="6904" width="2" style="8" customWidth="1"/>
    <col min="6905" max="7149" width="9.375" style="8"/>
    <col min="7150" max="7150" width="12.625" style="8" customWidth="1"/>
    <col min="7151" max="7151" width="31.125" style="8" customWidth="1"/>
    <col min="7152" max="7152" width="4" style="8" customWidth="1"/>
    <col min="7153" max="7153" width="10" style="8" customWidth="1"/>
    <col min="7154" max="7154" width="1.375" style="8" customWidth="1"/>
    <col min="7155" max="7155" width="23" style="8" bestFit="1" customWidth="1"/>
    <col min="7156" max="7156" width="2.625" style="8" customWidth="1"/>
    <col min="7157" max="7157" width="23" style="8" bestFit="1" customWidth="1"/>
    <col min="7158" max="7158" width="0.625" style="8" customWidth="1"/>
    <col min="7159" max="7159" width="1.375" style="8" customWidth="1"/>
    <col min="7160" max="7160" width="2" style="8" customWidth="1"/>
    <col min="7161" max="7405" width="9.375" style="8"/>
    <col min="7406" max="7406" width="12.625" style="8" customWidth="1"/>
    <col min="7407" max="7407" width="31.125" style="8" customWidth="1"/>
    <col min="7408" max="7408" width="4" style="8" customWidth="1"/>
    <col min="7409" max="7409" width="10" style="8" customWidth="1"/>
    <col min="7410" max="7410" width="1.375" style="8" customWidth="1"/>
    <col min="7411" max="7411" width="23" style="8" bestFit="1" customWidth="1"/>
    <col min="7412" max="7412" width="2.625" style="8" customWidth="1"/>
    <col min="7413" max="7413" width="23" style="8" bestFit="1" customWidth="1"/>
    <col min="7414" max="7414" width="0.625" style="8" customWidth="1"/>
    <col min="7415" max="7415" width="1.375" style="8" customWidth="1"/>
    <col min="7416" max="7416" width="2" style="8" customWidth="1"/>
    <col min="7417" max="7661" width="9.375" style="8"/>
    <col min="7662" max="7662" width="12.625" style="8" customWidth="1"/>
    <col min="7663" max="7663" width="31.125" style="8" customWidth="1"/>
    <col min="7664" max="7664" width="4" style="8" customWidth="1"/>
    <col min="7665" max="7665" width="10" style="8" customWidth="1"/>
    <col min="7666" max="7666" width="1.375" style="8" customWidth="1"/>
    <col min="7667" max="7667" width="23" style="8" bestFit="1" customWidth="1"/>
    <col min="7668" max="7668" width="2.625" style="8" customWidth="1"/>
    <col min="7669" max="7669" width="23" style="8" bestFit="1" customWidth="1"/>
    <col min="7670" max="7670" width="0.625" style="8" customWidth="1"/>
    <col min="7671" max="7671" width="1.375" style="8" customWidth="1"/>
    <col min="7672" max="7672" width="2" style="8" customWidth="1"/>
    <col min="7673" max="7917" width="9.375" style="8"/>
    <col min="7918" max="7918" width="12.625" style="8" customWidth="1"/>
    <col min="7919" max="7919" width="31.125" style="8" customWidth="1"/>
    <col min="7920" max="7920" width="4" style="8" customWidth="1"/>
    <col min="7921" max="7921" width="10" style="8" customWidth="1"/>
    <col min="7922" max="7922" width="1.375" style="8" customWidth="1"/>
    <col min="7923" max="7923" width="23" style="8" bestFit="1" customWidth="1"/>
    <col min="7924" max="7924" width="2.625" style="8" customWidth="1"/>
    <col min="7925" max="7925" width="23" style="8" bestFit="1" customWidth="1"/>
    <col min="7926" max="7926" width="0.625" style="8" customWidth="1"/>
    <col min="7927" max="7927" width="1.375" style="8" customWidth="1"/>
    <col min="7928" max="7928" width="2" style="8" customWidth="1"/>
    <col min="7929" max="8173" width="9.375" style="8"/>
    <col min="8174" max="8174" width="12.625" style="8" customWidth="1"/>
    <col min="8175" max="8175" width="31.125" style="8" customWidth="1"/>
    <col min="8176" max="8176" width="4" style="8" customWidth="1"/>
    <col min="8177" max="8177" width="10" style="8" customWidth="1"/>
    <col min="8178" max="8178" width="1.375" style="8" customWidth="1"/>
    <col min="8179" max="8179" width="23" style="8" bestFit="1" customWidth="1"/>
    <col min="8180" max="8180" width="2.625" style="8" customWidth="1"/>
    <col min="8181" max="8181" width="23" style="8" bestFit="1" customWidth="1"/>
    <col min="8182" max="8182" width="0.625" style="8" customWidth="1"/>
    <col min="8183" max="8183" width="1.375" style="8" customWidth="1"/>
    <col min="8184" max="8184" width="2" style="8" customWidth="1"/>
    <col min="8185" max="8429" width="9.375" style="8"/>
    <col min="8430" max="8430" width="12.625" style="8" customWidth="1"/>
    <col min="8431" max="8431" width="31.125" style="8" customWidth="1"/>
    <col min="8432" max="8432" width="4" style="8" customWidth="1"/>
    <col min="8433" max="8433" width="10" style="8" customWidth="1"/>
    <col min="8434" max="8434" width="1.375" style="8" customWidth="1"/>
    <col min="8435" max="8435" width="23" style="8" bestFit="1" customWidth="1"/>
    <col min="8436" max="8436" width="2.625" style="8" customWidth="1"/>
    <col min="8437" max="8437" width="23" style="8" bestFit="1" customWidth="1"/>
    <col min="8438" max="8438" width="0.625" style="8" customWidth="1"/>
    <col min="8439" max="8439" width="1.375" style="8" customWidth="1"/>
    <col min="8440" max="8440" width="2" style="8" customWidth="1"/>
    <col min="8441" max="8685" width="9.375" style="8"/>
    <col min="8686" max="8686" width="12.625" style="8" customWidth="1"/>
    <col min="8687" max="8687" width="31.125" style="8" customWidth="1"/>
    <col min="8688" max="8688" width="4" style="8" customWidth="1"/>
    <col min="8689" max="8689" width="10" style="8" customWidth="1"/>
    <col min="8690" max="8690" width="1.375" style="8" customWidth="1"/>
    <col min="8691" max="8691" width="23" style="8" bestFit="1" customWidth="1"/>
    <col min="8692" max="8692" width="2.625" style="8" customWidth="1"/>
    <col min="8693" max="8693" width="23" style="8" bestFit="1" customWidth="1"/>
    <col min="8694" max="8694" width="0.625" style="8" customWidth="1"/>
    <col min="8695" max="8695" width="1.375" style="8" customWidth="1"/>
    <col min="8696" max="8696" width="2" style="8" customWidth="1"/>
    <col min="8697" max="8941" width="9.375" style="8"/>
    <col min="8942" max="8942" width="12.625" style="8" customWidth="1"/>
    <col min="8943" max="8943" width="31.125" style="8" customWidth="1"/>
    <col min="8944" max="8944" width="4" style="8" customWidth="1"/>
    <col min="8945" max="8945" width="10" style="8" customWidth="1"/>
    <col min="8946" max="8946" width="1.375" style="8" customWidth="1"/>
    <col min="8947" max="8947" width="23" style="8" bestFit="1" customWidth="1"/>
    <col min="8948" max="8948" width="2.625" style="8" customWidth="1"/>
    <col min="8949" max="8949" width="23" style="8" bestFit="1" customWidth="1"/>
    <col min="8950" max="8950" width="0.625" style="8" customWidth="1"/>
    <col min="8951" max="8951" width="1.375" style="8" customWidth="1"/>
    <col min="8952" max="8952" width="2" style="8" customWidth="1"/>
    <col min="8953" max="9197" width="9.375" style="8"/>
    <col min="9198" max="9198" width="12.625" style="8" customWidth="1"/>
    <col min="9199" max="9199" width="31.125" style="8" customWidth="1"/>
    <col min="9200" max="9200" width="4" style="8" customWidth="1"/>
    <col min="9201" max="9201" width="10" style="8" customWidth="1"/>
    <col min="9202" max="9202" width="1.375" style="8" customWidth="1"/>
    <col min="9203" max="9203" width="23" style="8" bestFit="1" customWidth="1"/>
    <col min="9204" max="9204" width="2.625" style="8" customWidth="1"/>
    <col min="9205" max="9205" width="23" style="8" bestFit="1" customWidth="1"/>
    <col min="9206" max="9206" width="0.625" style="8" customWidth="1"/>
    <col min="9207" max="9207" width="1.375" style="8" customWidth="1"/>
    <col min="9208" max="9208" width="2" style="8" customWidth="1"/>
    <col min="9209" max="9453" width="9.375" style="8"/>
    <col min="9454" max="9454" width="12.625" style="8" customWidth="1"/>
    <col min="9455" max="9455" width="31.125" style="8" customWidth="1"/>
    <col min="9456" max="9456" width="4" style="8" customWidth="1"/>
    <col min="9457" max="9457" width="10" style="8" customWidth="1"/>
    <col min="9458" max="9458" width="1.375" style="8" customWidth="1"/>
    <col min="9459" max="9459" width="23" style="8" bestFit="1" customWidth="1"/>
    <col min="9460" max="9460" width="2.625" style="8" customWidth="1"/>
    <col min="9461" max="9461" width="23" style="8" bestFit="1" customWidth="1"/>
    <col min="9462" max="9462" width="0.625" style="8" customWidth="1"/>
    <col min="9463" max="9463" width="1.375" style="8" customWidth="1"/>
    <col min="9464" max="9464" width="2" style="8" customWidth="1"/>
    <col min="9465" max="9709" width="9.375" style="8"/>
    <col min="9710" max="9710" width="12.625" style="8" customWidth="1"/>
    <col min="9711" max="9711" width="31.125" style="8" customWidth="1"/>
    <col min="9712" max="9712" width="4" style="8" customWidth="1"/>
    <col min="9713" max="9713" width="10" style="8" customWidth="1"/>
    <col min="9714" max="9714" width="1.375" style="8" customWidth="1"/>
    <col min="9715" max="9715" width="23" style="8" bestFit="1" customWidth="1"/>
    <col min="9716" max="9716" width="2.625" style="8" customWidth="1"/>
    <col min="9717" max="9717" width="23" style="8" bestFit="1" customWidth="1"/>
    <col min="9718" max="9718" width="0.625" style="8" customWidth="1"/>
    <col min="9719" max="9719" width="1.375" style="8" customWidth="1"/>
    <col min="9720" max="9720" width="2" style="8" customWidth="1"/>
    <col min="9721" max="9965" width="9.375" style="8"/>
    <col min="9966" max="9966" width="12.625" style="8" customWidth="1"/>
    <col min="9967" max="9967" width="31.125" style="8" customWidth="1"/>
    <col min="9968" max="9968" width="4" style="8" customWidth="1"/>
    <col min="9969" max="9969" width="10" style="8" customWidth="1"/>
    <col min="9970" max="9970" width="1.375" style="8" customWidth="1"/>
    <col min="9971" max="9971" width="23" style="8" bestFit="1" customWidth="1"/>
    <col min="9972" max="9972" width="2.625" style="8" customWidth="1"/>
    <col min="9973" max="9973" width="23" style="8" bestFit="1" customWidth="1"/>
    <col min="9974" max="9974" width="0.625" style="8" customWidth="1"/>
    <col min="9975" max="9975" width="1.375" style="8" customWidth="1"/>
    <col min="9976" max="9976" width="2" style="8" customWidth="1"/>
    <col min="9977" max="10221" width="9.375" style="8"/>
    <col min="10222" max="10222" width="12.625" style="8" customWidth="1"/>
    <col min="10223" max="10223" width="31.125" style="8" customWidth="1"/>
    <col min="10224" max="10224" width="4" style="8" customWidth="1"/>
    <col min="10225" max="10225" width="10" style="8" customWidth="1"/>
    <col min="10226" max="10226" width="1.375" style="8" customWidth="1"/>
    <col min="10227" max="10227" width="23" style="8" bestFit="1" customWidth="1"/>
    <col min="10228" max="10228" width="2.625" style="8" customWidth="1"/>
    <col min="10229" max="10229" width="23" style="8" bestFit="1" customWidth="1"/>
    <col min="10230" max="10230" width="0.625" style="8" customWidth="1"/>
    <col min="10231" max="10231" width="1.375" style="8" customWidth="1"/>
    <col min="10232" max="10232" width="2" style="8" customWidth="1"/>
    <col min="10233" max="10477" width="9.375" style="8"/>
    <col min="10478" max="10478" width="12.625" style="8" customWidth="1"/>
    <col min="10479" max="10479" width="31.125" style="8" customWidth="1"/>
    <col min="10480" max="10480" width="4" style="8" customWidth="1"/>
    <col min="10481" max="10481" width="10" style="8" customWidth="1"/>
    <col min="10482" max="10482" width="1.375" style="8" customWidth="1"/>
    <col min="10483" max="10483" width="23" style="8" bestFit="1" customWidth="1"/>
    <col min="10484" max="10484" width="2.625" style="8" customWidth="1"/>
    <col min="10485" max="10485" width="23" style="8" bestFit="1" customWidth="1"/>
    <col min="10486" max="10486" width="0.625" style="8" customWidth="1"/>
    <col min="10487" max="10487" width="1.375" style="8" customWidth="1"/>
    <col min="10488" max="10488" width="2" style="8" customWidth="1"/>
    <col min="10489" max="10733" width="9.375" style="8"/>
    <col min="10734" max="10734" width="12.625" style="8" customWidth="1"/>
    <col min="10735" max="10735" width="31.125" style="8" customWidth="1"/>
    <col min="10736" max="10736" width="4" style="8" customWidth="1"/>
    <col min="10737" max="10737" width="10" style="8" customWidth="1"/>
    <col min="10738" max="10738" width="1.375" style="8" customWidth="1"/>
    <col min="10739" max="10739" width="23" style="8" bestFit="1" customWidth="1"/>
    <col min="10740" max="10740" width="2.625" style="8" customWidth="1"/>
    <col min="10741" max="10741" width="23" style="8" bestFit="1" customWidth="1"/>
    <col min="10742" max="10742" width="0.625" style="8" customWidth="1"/>
    <col min="10743" max="10743" width="1.375" style="8" customWidth="1"/>
    <col min="10744" max="10744" width="2" style="8" customWidth="1"/>
    <col min="10745" max="10989" width="9.375" style="8"/>
    <col min="10990" max="10990" width="12.625" style="8" customWidth="1"/>
    <col min="10991" max="10991" width="31.125" style="8" customWidth="1"/>
    <col min="10992" max="10992" width="4" style="8" customWidth="1"/>
    <col min="10993" max="10993" width="10" style="8" customWidth="1"/>
    <col min="10994" max="10994" width="1.375" style="8" customWidth="1"/>
    <col min="10995" max="10995" width="23" style="8" bestFit="1" customWidth="1"/>
    <col min="10996" max="10996" width="2.625" style="8" customWidth="1"/>
    <col min="10997" max="10997" width="23" style="8" bestFit="1" customWidth="1"/>
    <col min="10998" max="10998" width="0.625" style="8" customWidth="1"/>
    <col min="10999" max="10999" width="1.375" style="8" customWidth="1"/>
    <col min="11000" max="11000" width="2" style="8" customWidth="1"/>
    <col min="11001" max="11245" width="9.375" style="8"/>
    <col min="11246" max="11246" width="12.625" style="8" customWidth="1"/>
    <col min="11247" max="11247" width="31.125" style="8" customWidth="1"/>
    <col min="11248" max="11248" width="4" style="8" customWidth="1"/>
    <col min="11249" max="11249" width="10" style="8" customWidth="1"/>
    <col min="11250" max="11250" width="1.375" style="8" customWidth="1"/>
    <col min="11251" max="11251" width="23" style="8" bestFit="1" customWidth="1"/>
    <col min="11252" max="11252" width="2.625" style="8" customWidth="1"/>
    <col min="11253" max="11253" width="23" style="8" bestFit="1" customWidth="1"/>
    <col min="11254" max="11254" width="0.625" style="8" customWidth="1"/>
    <col min="11255" max="11255" width="1.375" style="8" customWidth="1"/>
    <col min="11256" max="11256" width="2" style="8" customWidth="1"/>
    <col min="11257" max="11501" width="9.375" style="8"/>
    <col min="11502" max="11502" width="12.625" style="8" customWidth="1"/>
    <col min="11503" max="11503" width="31.125" style="8" customWidth="1"/>
    <col min="11504" max="11504" width="4" style="8" customWidth="1"/>
    <col min="11505" max="11505" width="10" style="8" customWidth="1"/>
    <col min="11506" max="11506" width="1.375" style="8" customWidth="1"/>
    <col min="11507" max="11507" width="23" style="8" bestFit="1" customWidth="1"/>
    <col min="11508" max="11508" width="2.625" style="8" customWidth="1"/>
    <col min="11509" max="11509" width="23" style="8" bestFit="1" customWidth="1"/>
    <col min="11510" max="11510" width="0.625" style="8" customWidth="1"/>
    <col min="11511" max="11511" width="1.375" style="8" customWidth="1"/>
    <col min="11512" max="11512" width="2" style="8" customWidth="1"/>
    <col min="11513" max="11757" width="9.375" style="8"/>
    <col min="11758" max="11758" width="12.625" style="8" customWidth="1"/>
    <col min="11759" max="11759" width="31.125" style="8" customWidth="1"/>
    <col min="11760" max="11760" width="4" style="8" customWidth="1"/>
    <col min="11761" max="11761" width="10" style="8" customWidth="1"/>
    <col min="11762" max="11762" width="1.375" style="8" customWidth="1"/>
    <col min="11763" max="11763" width="23" style="8" bestFit="1" customWidth="1"/>
    <col min="11764" max="11764" width="2.625" style="8" customWidth="1"/>
    <col min="11765" max="11765" width="23" style="8" bestFit="1" customWidth="1"/>
    <col min="11766" max="11766" width="0.625" style="8" customWidth="1"/>
    <col min="11767" max="11767" width="1.375" style="8" customWidth="1"/>
    <col min="11768" max="11768" width="2" style="8" customWidth="1"/>
    <col min="11769" max="12013" width="9.375" style="8"/>
    <col min="12014" max="12014" width="12.625" style="8" customWidth="1"/>
    <col min="12015" max="12015" width="31.125" style="8" customWidth="1"/>
    <col min="12016" max="12016" width="4" style="8" customWidth="1"/>
    <col min="12017" max="12017" width="10" style="8" customWidth="1"/>
    <col min="12018" max="12018" width="1.375" style="8" customWidth="1"/>
    <col min="12019" max="12019" width="23" style="8" bestFit="1" customWidth="1"/>
    <col min="12020" max="12020" width="2.625" style="8" customWidth="1"/>
    <col min="12021" max="12021" width="23" style="8" bestFit="1" customWidth="1"/>
    <col min="12022" max="12022" width="0.625" style="8" customWidth="1"/>
    <col min="12023" max="12023" width="1.375" style="8" customWidth="1"/>
    <col min="12024" max="12024" width="2" style="8" customWidth="1"/>
    <col min="12025" max="12269" width="9.375" style="8"/>
    <col min="12270" max="12270" width="12.625" style="8" customWidth="1"/>
    <col min="12271" max="12271" width="31.125" style="8" customWidth="1"/>
    <col min="12272" max="12272" width="4" style="8" customWidth="1"/>
    <col min="12273" max="12273" width="10" style="8" customWidth="1"/>
    <col min="12274" max="12274" width="1.375" style="8" customWidth="1"/>
    <col min="12275" max="12275" width="23" style="8" bestFit="1" customWidth="1"/>
    <col min="12276" max="12276" width="2.625" style="8" customWidth="1"/>
    <col min="12277" max="12277" width="23" style="8" bestFit="1" customWidth="1"/>
    <col min="12278" max="12278" width="0.625" style="8" customWidth="1"/>
    <col min="12279" max="12279" width="1.375" style="8" customWidth="1"/>
    <col min="12280" max="12280" width="2" style="8" customWidth="1"/>
    <col min="12281" max="12525" width="9.375" style="8"/>
    <col min="12526" max="12526" width="12.625" style="8" customWidth="1"/>
    <col min="12527" max="12527" width="31.125" style="8" customWidth="1"/>
    <col min="12528" max="12528" width="4" style="8" customWidth="1"/>
    <col min="12529" max="12529" width="10" style="8" customWidth="1"/>
    <col min="12530" max="12530" width="1.375" style="8" customWidth="1"/>
    <col min="12531" max="12531" width="23" style="8" bestFit="1" customWidth="1"/>
    <col min="12532" max="12532" width="2.625" style="8" customWidth="1"/>
    <col min="12533" max="12533" width="23" style="8" bestFit="1" customWidth="1"/>
    <col min="12534" max="12534" width="0.625" style="8" customWidth="1"/>
    <col min="12535" max="12535" width="1.375" style="8" customWidth="1"/>
    <col min="12536" max="12536" width="2" style="8" customWidth="1"/>
    <col min="12537" max="12781" width="9.375" style="8"/>
    <col min="12782" max="12782" width="12.625" style="8" customWidth="1"/>
    <col min="12783" max="12783" width="31.125" style="8" customWidth="1"/>
    <col min="12784" max="12784" width="4" style="8" customWidth="1"/>
    <col min="12785" max="12785" width="10" style="8" customWidth="1"/>
    <col min="12786" max="12786" width="1.375" style="8" customWidth="1"/>
    <col min="12787" max="12787" width="23" style="8" bestFit="1" customWidth="1"/>
    <col min="12788" max="12788" width="2.625" style="8" customWidth="1"/>
    <col min="12789" max="12789" width="23" style="8" bestFit="1" customWidth="1"/>
    <col min="12790" max="12790" width="0.625" style="8" customWidth="1"/>
    <col min="12791" max="12791" width="1.375" style="8" customWidth="1"/>
    <col min="12792" max="12792" width="2" style="8" customWidth="1"/>
    <col min="12793" max="13037" width="9.375" style="8"/>
    <col min="13038" max="13038" width="12.625" style="8" customWidth="1"/>
    <col min="13039" max="13039" width="31.125" style="8" customWidth="1"/>
    <col min="13040" max="13040" width="4" style="8" customWidth="1"/>
    <col min="13041" max="13041" width="10" style="8" customWidth="1"/>
    <col min="13042" max="13042" width="1.375" style="8" customWidth="1"/>
    <col min="13043" max="13043" width="23" style="8" bestFit="1" customWidth="1"/>
    <col min="13044" max="13044" width="2.625" style="8" customWidth="1"/>
    <col min="13045" max="13045" width="23" style="8" bestFit="1" customWidth="1"/>
    <col min="13046" max="13046" width="0.625" style="8" customWidth="1"/>
    <col min="13047" max="13047" width="1.375" style="8" customWidth="1"/>
    <col min="13048" max="13048" width="2" style="8" customWidth="1"/>
    <col min="13049" max="13293" width="9.375" style="8"/>
    <col min="13294" max="13294" width="12.625" style="8" customWidth="1"/>
    <col min="13295" max="13295" width="31.125" style="8" customWidth="1"/>
    <col min="13296" max="13296" width="4" style="8" customWidth="1"/>
    <col min="13297" max="13297" width="10" style="8" customWidth="1"/>
    <col min="13298" max="13298" width="1.375" style="8" customWidth="1"/>
    <col min="13299" max="13299" width="23" style="8" bestFit="1" customWidth="1"/>
    <col min="13300" max="13300" width="2.625" style="8" customWidth="1"/>
    <col min="13301" max="13301" width="23" style="8" bestFit="1" customWidth="1"/>
    <col min="13302" max="13302" width="0.625" style="8" customWidth="1"/>
    <col min="13303" max="13303" width="1.375" style="8" customWidth="1"/>
    <col min="13304" max="13304" width="2" style="8" customWidth="1"/>
    <col min="13305" max="13549" width="9.375" style="8"/>
    <col min="13550" max="13550" width="12.625" style="8" customWidth="1"/>
    <col min="13551" max="13551" width="31.125" style="8" customWidth="1"/>
    <col min="13552" max="13552" width="4" style="8" customWidth="1"/>
    <col min="13553" max="13553" width="10" style="8" customWidth="1"/>
    <col min="13554" max="13554" width="1.375" style="8" customWidth="1"/>
    <col min="13555" max="13555" width="23" style="8" bestFit="1" customWidth="1"/>
    <col min="13556" max="13556" width="2.625" style="8" customWidth="1"/>
    <col min="13557" max="13557" width="23" style="8" bestFit="1" customWidth="1"/>
    <col min="13558" max="13558" width="0.625" style="8" customWidth="1"/>
    <col min="13559" max="13559" width="1.375" style="8" customWidth="1"/>
    <col min="13560" max="13560" width="2" style="8" customWidth="1"/>
    <col min="13561" max="13805" width="9.375" style="8"/>
    <col min="13806" max="13806" width="12.625" style="8" customWidth="1"/>
    <col min="13807" max="13807" width="31.125" style="8" customWidth="1"/>
    <col min="13808" max="13808" width="4" style="8" customWidth="1"/>
    <col min="13809" max="13809" width="10" style="8" customWidth="1"/>
    <col min="13810" max="13810" width="1.375" style="8" customWidth="1"/>
    <col min="13811" max="13811" width="23" style="8" bestFit="1" customWidth="1"/>
    <col min="13812" max="13812" width="2.625" style="8" customWidth="1"/>
    <col min="13813" max="13813" width="23" style="8" bestFit="1" customWidth="1"/>
    <col min="13814" max="13814" width="0.625" style="8" customWidth="1"/>
    <col min="13815" max="13815" width="1.375" style="8" customWidth="1"/>
    <col min="13816" max="13816" width="2" style="8" customWidth="1"/>
    <col min="13817" max="14061" width="9.375" style="8"/>
    <col min="14062" max="14062" width="12.625" style="8" customWidth="1"/>
    <col min="14063" max="14063" width="31.125" style="8" customWidth="1"/>
    <col min="14064" max="14064" width="4" style="8" customWidth="1"/>
    <col min="14065" max="14065" width="10" style="8" customWidth="1"/>
    <col min="14066" max="14066" width="1.375" style="8" customWidth="1"/>
    <col min="14067" max="14067" width="23" style="8" bestFit="1" customWidth="1"/>
    <col min="14068" max="14068" width="2.625" style="8" customWidth="1"/>
    <col min="14069" max="14069" width="23" style="8" bestFit="1" customWidth="1"/>
    <col min="14070" max="14070" width="0.625" style="8" customWidth="1"/>
    <col min="14071" max="14071" width="1.375" style="8" customWidth="1"/>
    <col min="14072" max="14072" width="2" style="8" customWidth="1"/>
    <col min="14073" max="14317" width="9.375" style="8"/>
    <col min="14318" max="14318" width="12.625" style="8" customWidth="1"/>
    <col min="14319" max="14319" width="31.125" style="8" customWidth="1"/>
    <col min="14320" max="14320" width="4" style="8" customWidth="1"/>
    <col min="14321" max="14321" width="10" style="8" customWidth="1"/>
    <col min="14322" max="14322" width="1.375" style="8" customWidth="1"/>
    <col min="14323" max="14323" width="23" style="8" bestFit="1" customWidth="1"/>
    <col min="14324" max="14324" width="2.625" style="8" customWidth="1"/>
    <col min="14325" max="14325" width="23" style="8" bestFit="1" customWidth="1"/>
    <col min="14326" max="14326" width="0.625" style="8" customWidth="1"/>
    <col min="14327" max="14327" width="1.375" style="8" customWidth="1"/>
    <col min="14328" max="14328" width="2" style="8" customWidth="1"/>
    <col min="14329" max="14573" width="9.375" style="8"/>
    <col min="14574" max="14574" width="12.625" style="8" customWidth="1"/>
    <col min="14575" max="14575" width="31.125" style="8" customWidth="1"/>
    <col min="14576" max="14576" width="4" style="8" customWidth="1"/>
    <col min="14577" max="14577" width="10" style="8" customWidth="1"/>
    <col min="14578" max="14578" width="1.375" style="8" customWidth="1"/>
    <col min="14579" max="14579" width="23" style="8" bestFit="1" customWidth="1"/>
    <col min="14580" max="14580" width="2.625" style="8" customWidth="1"/>
    <col min="14581" max="14581" width="23" style="8" bestFit="1" customWidth="1"/>
    <col min="14582" max="14582" width="0.625" style="8" customWidth="1"/>
    <col min="14583" max="14583" width="1.375" style="8" customWidth="1"/>
    <col min="14584" max="14584" width="2" style="8" customWidth="1"/>
    <col min="14585" max="14829" width="9.375" style="8"/>
    <col min="14830" max="14830" width="12.625" style="8" customWidth="1"/>
    <col min="14831" max="14831" width="31.125" style="8" customWidth="1"/>
    <col min="14832" max="14832" width="4" style="8" customWidth="1"/>
    <col min="14833" max="14833" width="10" style="8" customWidth="1"/>
    <col min="14834" max="14834" width="1.375" style="8" customWidth="1"/>
    <col min="14835" max="14835" width="23" style="8" bestFit="1" customWidth="1"/>
    <col min="14836" max="14836" width="2.625" style="8" customWidth="1"/>
    <col min="14837" max="14837" width="23" style="8" bestFit="1" customWidth="1"/>
    <col min="14838" max="14838" width="0.625" style="8" customWidth="1"/>
    <col min="14839" max="14839" width="1.375" style="8" customWidth="1"/>
    <col min="14840" max="14840" width="2" style="8" customWidth="1"/>
    <col min="14841" max="15085" width="9.375" style="8"/>
    <col min="15086" max="15086" width="12.625" style="8" customWidth="1"/>
    <col min="15087" max="15087" width="31.125" style="8" customWidth="1"/>
    <col min="15088" max="15088" width="4" style="8" customWidth="1"/>
    <col min="15089" max="15089" width="10" style="8" customWidth="1"/>
    <col min="15090" max="15090" width="1.375" style="8" customWidth="1"/>
    <col min="15091" max="15091" width="23" style="8" bestFit="1" customWidth="1"/>
    <col min="15092" max="15092" width="2.625" style="8" customWidth="1"/>
    <col min="15093" max="15093" width="23" style="8" bestFit="1" customWidth="1"/>
    <col min="15094" max="15094" width="0.625" style="8" customWidth="1"/>
    <col min="15095" max="15095" width="1.375" style="8" customWidth="1"/>
    <col min="15096" max="15096" width="2" style="8" customWidth="1"/>
    <col min="15097" max="15341" width="9.375" style="8"/>
    <col min="15342" max="15342" width="12.625" style="8" customWidth="1"/>
    <col min="15343" max="15343" width="31.125" style="8" customWidth="1"/>
    <col min="15344" max="15344" width="4" style="8" customWidth="1"/>
    <col min="15345" max="15345" width="10" style="8" customWidth="1"/>
    <col min="15346" max="15346" width="1.375" style="8" customWidth="1"/>
    <col min="15347" max="15347" width="23" style="8" bestFit="1" customWidth="1"/>
    <col min="15348" max="15348" width="2.625" style="8" customWidth="1"/>
    <col min="15349" max="15349" width="23" style="8" bestFit="1" customWidth="1"/>
    <col min="15350" max="15350" width="0.625" style="8" customWidth="1"/>
    <col min="15351" max="15351" width="1.375" style="8" customWidth="1"/>
    <col min="15352" max="15352" width="2" style="8" customWidth="1"/>
    <col min="15353" max="15597" width="9.375" style="8"/>
    <col min="15598" max="15598" width="12.625" style="8" customWidth="1"/>
    <col min="15599" max="15599" width="31.125" style="8" customWidth="1"/>
    <col min="15600" max="15600" width="4" style="8" customWidth="1"/>
    <col min="15601" max="15601" width="10" style="8" customWidth="1"/>
    <col min="15602" max="15602" width="1.375" style="8" customWidth="1"/>
    <col min="15603" max="15603" width="23" style="8" bestFit="1" customWidth="1"/>
    <col min="15604" max="15604" width="2.625" style="8" customWidth="1"/>
    <col min="15605" max="15605" width="23" style="8" bestFit="1" customWidth="1"/>
    <col min="15606" max="15606" width="0.625" style="8" customWidth="1"/>
    <col min="15607" max="15607" width="1.375" style="8" customWidth="1"/>
    <col min="15608" max="15608" width="2" style="8" customWidth="1"/>
    <col min="15609" max="15853" width="9.375" style="8"/>
    <col min="15854" max="15854" width="12.625" style="8" customWidth="1"/>
    <col min="15855" max="15855" width="31.125" style="8" customWidth="1"/>
    <col min="15856" max="15856" width="4" style="8" customWidth="1"/>
    <col min="15857" max="15857" width="10" style="8" customWidth="1"/>
    <col min="15858" max="15858" width="1.375" style="8" customWidth="1"/>
    <col min="15859" max="15859" width="23" style="8" bestFit="1" customWidth="1"/>
    <col min="15860" max="15860" width="2.625" style="8" customWidth="1"/>
    <col min="15861" max="15861" width="23" style="8" bestFit="1" customWidth="1"/>
    <col min="15862" max="15862" width="0.625" style="8" customWidth="1"/>
    <col min="15863" max="15863" width="1.375" style="8" customWidth="1"/>
    <col min="15864" max="15864" width="2" style="8" customWidth="1"/>
    <col min="15865" max="16109" width="9.375" style="8"/>
    <col min="16110" max="16110" width="12.625" style="8" customWidth="1"/>
    <col min="16111" max="16111" width="31.125" style="8" customWidth="1"/>
    <col min="16112" max="16112" width="4" style="8" customWidth="1"/>
    <col min="16113" max="16113" width="10" style="8" customWidth="1"/>
    <col min="16114" max="16114" width="1.375" style="8" customWidth="1"/>
    <col min="16115" max="16115" width="23" style="8" bestFit="1" customWidth="1"/>
    <col min="16116" max="16116" width="2.625" style="8" customWidth="1"/>
    <col min="16117" max="16117" width="23" style="8" bestFit="1" customWidth="1"/>
    <col min="16118" max="16118" width="0.625" style="8" customWidth="1"/>
    <col min="16119" max="16119" width="1.375" style="8" customWidth="1"/>
    <col min="16120" max="16120" width="2" style="8" customWidth="1"/>
    <col min="16121" max="16384" width="9.375" style="8"/>
  </cols>
  <sheetData>
    <row r="1" spans="2:5" ht="20.25" x14ac:dyDescent="0.2">
      <c r="B1" s="96" t="str">
        <f>'المركز المالي'!B1</f>
        <v>شركة بصمة الخليج المحدودة</v>
      </c>
      <c r="C1" s="96"/>
      <c r="D1" s="96"/>
      <c r="E1" s="96"/>
    </row>
    <row r="2" spans="2:5" ht="20.25" x14ac:dyDescent="0.2">
      <c r="B2" s="97" t="str">
        <f>'المركز المالي'!B2</f>
        <v>شركة شخص واحد - ذات مسئولية محدودة</v>
      </c>
      <c r="C2" s="97"/>
      <c r="D2" s="97"/>
      <c r="E2" s="97"/>
    </row>
    <row r="3" spans="2:5" ht="20.25" x14ac:dyDescent="0.2">
      <c r="B3" s="96" t="s">
        <v>248</v>
      </c>
      <c r="C3" s="96"/>
      <c r="D3" s="96"/>
      <c r="E3" s="96"/>
    </row>
    <row r="4" spans="2:5" ht="20.25" x14ac:dyDescent="0.2">
      <c r="B4" s="98" t="str">
        <f>'المركز المالي'!B4</f>
        <v>(جميع المبالغ بالريال السعودي)</v>
      </c>
      <c r="C4" s="98"/>
      <c r="D4" s="98"/>
      <c r="E4" s="98"/>
    </row>
    <row r="5" spans="2:5" ht="39.75" customHeight="1" x14ac:dyDescent="0.2">
      <c r="B5" s="15"/>
      <c r="C5" s="12" t="s">
        <v>2</v>
      </c>
      <c r="E5" s="13" t="s">
        <v>249</v>
      </c>
    </row>
    <row r="6" spans="2:5" ht="31.5" customHeight="1" x14ac:dyDescent="0.2">
      <c r="B6" s="8" t="s">
        <v>9</v>
      </c>
      <c r="C6" s="18"/>
      <c r="D6" s="11"/>
      <c r="E6" s="9">
        <f>ROUND('ميزان المراجعة'!H138-'ميزان المراجعة'!G139,0)</f>
        <v>2199690</v>
      </c>
    </row>
    <row r="7" spans="2:5" ht="31.5" customHeight="1" x14ac:dyDescent="0.2">
      <c r="B7" s="8" t="s">
        <v>10</v>
      </c>
      <c r="C7" s="18">
        <v>15</v>
      </c>
      <c r="D7" s="17"/>
      <c r="E7" s="10">
        <f>-'16 -14'!H15</f>
        <v>-1539631</v>
      </c>
    </row>
    <row r="8" spans="2:5" ht="31.5" customHeight="1" x14ac:dyDescent="0.2">
      <c r="B8" s="14" t="s">
        <v>15</v>
      </c>
      <c r="C8" s="17"/>
      <c r="D8" s="17"/>
      <c r="E8" s="16">
        <f>SUM(E6:E7)</f>
        <v>660059</v>
      </c>
    </row>
    <row r="9" spans="2:5" ht="31.5" customHeight="1" x14ac:dyDescent="0.2">
      <c r="B9" s="8" t="s">
        <v>250</v>
      </c>
      <c r="C9" s="18">
        <v>16</v>
      </c>
      <c r="D9" s="17"/>
      <c r="E9" s="10">
        <f>-'16 -14'!H29</f>
        <v>-234030</v>
      </c>
    </row>
    <row r="10" spans="2:5" ht="31.5" customHeight="1" x14ac:dyDescent="0.2">
      <c r="B10" s="7" t="s">
        <v>222</v>
      </c>
      <c r="C10" s="17"/>
      <c r="D10" s="17"/>
      <c r="E10" s="7">
        <f>SUM(E8:E9)</f>
        <v>426029</v>
      </c>
    </row>
    <row r="11" spans="2:5" ht="31.5" customHeight="1" x14ac:dyDescent="0.2">
      <c r="B11" s="8" t="s">
        <v>183</v>
      </c>
      <c r="C11" s="17"/>
      <c r="D11" s="17"/>
      <c r="E11" s="9">
        <f>ROUND('ميزان المراجعة'!H140,0)</f>
        <v>20000</v>
      </c>
    </row>
    <row r="12" spans="2:5" ht="31.5" customHeight="1" x14ac:dyDescent="0.2">
      <c r="B12" s="7" t="s">
        <v>221</v>
      </c>
      <c r="C12" s="17"/>
      <c r="D12" s="17"/>
      <c r="E12" s="16">
        <f>SUM(E10:E11)</f>
        <v>446029</v>
      </c>
    </row>
    <row r="13" spans="2:5" ht="31.5" customHeight="1" x14ac:dyDescent="0.2">
      <c r="B13" s="8" t="s">
        <v>200</v>
      </c>
      <c r="C13" s="18">
        <v>12</v>
      </c>
      <c r="D13" s="17"/>
      <c r="E13" s="10">
        <f>-'13 - 11'!I18</f>
        <v>-18614</v>
      </c>
    </row>
    <row r="14" spans="2:5" s="14" customFormat="1" ht="31.5" customHeight="1" x14ac:dyDescent="0.2">
      <c r="B14" s="14" t="s">
        <v>230</v>
      </c>
      <c r="C14" s="57"/>
      <c r="D14" s="57"/>
      <c r="E14" s="16">
        <f>SUM(E12:E13)</f>
        <v>427415</v>
      </c>
    </row>
    <row r="15" spans="2:5" s="14" customFormat="1" ht="31.5" customHeight="1" x14ac:dyDescent="0.2">
      <c r="B15" s="8" t="s">
        <v>23</v>
      </c>
      <c r="D15" s="57"/>
      <c r="E15" s="65">
        <v>0</v>
      </c>
    </row>
    <row r="16" spans="2:5" s="14" customFormat="1" ht="31.5" customHeight="1" thickBot="1" x14ac:dyDescent="0.25">
      <c r="B16" s="14" t="s">
        <v>254</v>
      </c>
      <c r="D16" s="57"/>
      <c r="E16" s="63">
        <f>SUM(E14:E15)</f>
        <v>427415</v>
      </c>
    </row>
    <row r="17" spans="1:5" s="14" customFormat="1" ht="24.95" customHeight="1" thickTop="1" x14ac:dyDescent="0.2">
      <c r="D17" s="57"/>
      <c r="E17" s="57"/>
    </row>
    <row r="18" spans="1:5" ht="24.95" customHeight="1" x14ac:dyDescent="0.2"/>
    <row r="19" spans="1:5" ht="24.95" customHeight="1" x14ac:dyDescent="0.2">
      <c r="A19" s="14"/>
      <c r="B19" s="57"/>
      <c r="C19" s="57"/>
      <c r="D19" s="57"/>
      <c r="E19" s="57"/>
    </row>
    <row r="20" spans="1:5" ht="24.95" customHeight="1" x14ac:dyDescent="0.2">
      <c r="A20" s="14"/>
      <c r="B20" s="57"/>
      <c r="C20" s="57"/>
      <c r="D20" s="57"/>
      <c r="E20" s="57"/>
    </row>
    <row r="21" spans="1:5" ht="24.95" customHeight="1" x14ac:dyDescent="0.2">
      <c r="A21" s="14"/>
      <c r="B21" s="57"/>
      <c r="C21" s="57"/>
      <c r="D21" s="57"/>
      <c r="E21" s="57"/>
    </row>
    <row r="22" spans="1:5" ht="24.95" customHeight="1" x14ac:dyDescent="0.2">
      <c r="A22" s="14"/>
      <c r="B22" s="57"/>
      <c r="C22" s="57"/>
      <c r="D22" s="57"/>
      <c r="E22" s="57"/>
    </row>
    <row r="23" spans="1:5" ht="24.95" customHeight="1" x14ac:dyDescent="0.2">
      <c r="A23" s="14"/>
      <c r="B23" s="57"/>
      <c r="C23" s="57"/>
      <c r="D23" s="57"/>
      <c r="E23" s="57"/>
    </row>
    <row r="24" spans="1:5" ht="24.95" customHeight="1" x14ac:dyDescent="0.2">
      <c r="A24" s="14"/>
      <c r="B24" s="57"/>
      <c r="C24" s="57"/>
      <c r="D24" s="57"/>
      <c r="E24" s="57"/>
    </row>
    <row r="25" spans="1:5" ht="24.95" customHeight="1" x14ac:dyDescent="0.2">
      <c r="A25" s="14"/>
      <c r="B25" s="57"/>
      <c r="C25" s="57"/>
      <c r="D25" s="57"/>
      <c r="E25" s="57"/>
    </row>
    <row r="26" spans="1:5" ht="24.95" customHeight="1" x14ac:dyDescent="0.2">
      <c r="A26" s="14"/>
      <c r="B26" s="57"/>
      <c r="C26" s="57"/>
      <c r="D26" s="57"/>
      <c r="E26" s="57"/>
    </row>
    <row r="27" spans="1:5" ht="19.5" customHeight="1" x14ac:dyDescent="0.2">
      <c r="A27" s="14"/>
      <c r="B27" s="57"/>
      <c r="C27" s="57"/>
      <c r="D27" s="57"/>
      <c r="E27" s="57"/>
    </row>
    <row r="28" spans="1:5" ht="24.95" customHeight="1" x14ac:dyDescent="0.2">
      <c r="A28" s="14"/>
      <c r="B28" s="100" t="str">
        <f>'المركز المالي'!B34:E34</f>
        <v>"إن الإيضاحات المرفقة من (1) إلى (18) تشكل جزءً لا يتجزأ من هذه القوائم المالية وتقرأ معها"</v>
      </c>
      <c r="C28" s="100"/>
      <c r="D28" s="100"/>
      <c r="E28" s="100"/>
    </row>
    <row r="29" spans="1:5" ht="21.95" customHeight="1" x14ac:dyDescent="0.2">
      <c r="B29" s="95">
        <f>'المركز المالي'!B35:E35+1</f>
        <v>6</v>
      </c>
      <c r="C29" s="95"/>
      <c r="D29" s="95"/>
      <c r="E29" s="95"/>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6">
    <mergeCell ref="B29:E29"/>
    <mergeCell ref="B1:E1"/>
    <mergeCell ref="B2:E2"/>
    <mergeCell ref="B3:E3"/>
    <mergeCell ref="B4:E4"/>
    <mergeCell ref="B28:E28"/>
  </mergeCells>
  <pageMargins left="0.78740157480314965" right="0.78740157480314965" top="0.39370078740157483" bottom="0" header="0.39370078740157483" footer="0.19685039370078741"/>
  <pageSetup paperSize="9" firstPageNumber="5" orientation="portrait" r:id="rId2"/>
  <ignoredErrors>
    <ignoredError sqref="E9" formula="1"/>
  </ignoredError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
  <sheetViews>
    <sheetView rightToLeft="1" view="pageBreakPreview" topLeftCell="A7" zoomScale="145" zoomScaleNormal="145" zoomScaleSheetLayoutView="145" zoomScalePageLayoutView="85" workbookViewId="0">
      <selection activeCell="A17" sqref="A17:XFD17"/>
    </sheetView>
  </sheetViews>
  <sheetFormatPr defaultColWidth="9.375" defaultRowHeight="20.25" x14ac:dyDescent="0.2"/>
  <cols>
    <col min="1" max="1" width="2.25" style="8" customWidth="1"/>
    <col min="2" max="2" width="34.25" style="8" customWidth="1"/>
    <col min="3" max="3" width="16.625" style="8" customWidth="1"/>
    <col min="4" max="4" width="1.625" style="8" customWidth="1"/>
    <col min="5" max="5" width="16.625" style="8" customWidth="1"/>
    <col min="6" max="6" width="1.625" style="8" customWidth="1"/>
    <col min="7" max="7" width="16.625" style="8" customWidth="1"/>
    <col min="8" max="8" width="11.625" style="8" bestFit="1" customWidth="1"/>
    <col min="9" max="9" width="13.625" style="8" bestFit="1" customWidth="1"/>
    <col min="10" max="252" width="9.375" style="8"/>
    <col min="253" max="253" width="12.625" style="8" customWidth="1"/>
    <col min="254" max="254" width="38" style="8" customWidth="1"/>
    <col min="255" max="255" width="2.375" style="8" customWidth="1"/>
    <col min="256" max="256" width="21.375" style="8" bestFit="1" customWidth="1"/>
    <col min="257" max="257" width="3.625" style="8" customWidth="1"/>
    <col min="258" max="258" width="21.375" style="8" bestFit="1" customWidth="1"/>
    <col min="259" max="259" width="3.625" style="8" customWidth="1"/>
    <col min="260" max="260" width="23" style="8" bestFit="1" customWidth="1"/>
    <col min="261" max="261" width="3.625" style="8" customWidth="1"/>
    <col min="262" max="262" width="23" style="8" bestFit="1" customWidth="1"/>
    <col min="263" max="263" width="1.375" style="8" customWidth="1"/>
    <col min="264" max="264" width="9.375" style="8"/>
    <col min="265" max="265" width="13.625" style="8" bestFit="1" customWidth="1"/>
    <col min="266" max="508" width="9.375" style="8"/>
    <col min="509" max="509" width="12.625" style="8" customWidth="1"/>
    <col min="510" max="510" width="38" style="8" customWidth="1"/>
    <col min="511" max="511" width="2.375" style="8" customWidth="1"/>
    <col min="512" max="512" width="21.375" style="8" bestFit="1" customWidth="1"/>
    <col min="513" max="513" width="3.625" style="8" customWidth="1"/>
    <col min="514" max="514" width="21.375" style="8" bestFit="1" customWidth="1"/>
    <col min="515" max="515" width="3.625" style="8" customWidth="1"/>
    <col min="516" max="516" width="23" style="8" bestFit="1" customWidth="1"/>
    <col min="517" max="517" width="3.625" style="8" customWidth="1"/>
    <col min="518" max="518" width="23" style="8" bestFit="1" customWidth="1"/>
    <col min="519" max="519" width="1.375" style="8" customWidth="1"/>
    <col min="520" max="520" width="9.375" style="8"/>
    <col min="521" max="521" width="13.625" style="8" bestFit="1" customWidth="1"/>
    <col min="522" max="764" width="9.375" style="8"/>
    <col min="765" max="765" width="12.625" style="8" customWidth="1"/>
    <col min="766" max="766" width="38" style="8" customWidth="1"/>
    <col min="767" max="767" width="2.375" style="8" customWidth="1"/>
    <col min="768" max="768" width="21.375" style="8" bestFit="1" customWidth="1"/>
    <col min="769" max="769" width="3.625" style="8" customWidth="1"/>
    <col min="770" max="770" width="21.375" style="8" bestFit="1" customWidth="1"/>
    <col min="771" max="771" width="3.625" style="8" customWidth="1"/>
    <col min="772" max="772" width="23" style="8" bestFit="1" customWidth="1"/>
    <col min="773" max="773" width="3.625" style="8" customWidth="1"/>
    <col min="774" max="774" width="23" style="8" bestFit="1" customWidth="1"/>
    <col min="775" max="775" width="1.375" style="8" customWidth="1"/>
    <col min="776" max="776" width="9.375" style="8"/>
    <col min="777" max="777" width="13.625" style="8" bestFit="1" customWidth="1"/>
    <col min="778" max="1020" width="9.375" style="8"/>
    <col min="1021" max="1021" width="12.625" style="8" customWidth="1"/>
    <col min="1022" max="1022" width="38" style="8" customWidth="1"/>
    <col min="1023" max="1023" width="2.375" style="8" customWidth="1"/>
    <col min="1024" max="1024" width="21.375" style="8" bestFit="1" customWidth="1"/>
    <col min="1025" max="1025" width="3.625" style="8" customWidth="1"/>
    <col min="1026" max="1026" width="21.375" style="8" bestFit="1" customWidth="1"/>
    <col min="1027" max="1027" width="3.625" style="8" customWidth="1"/>
    <col min="1028" max="1028" width="23" style="8" bestFit="1" customWidth="1"/>
    <col min="1029" max="1029" width="3.625" style="8" customWidth="1"/>
    <col min="1030" max="1030" width="23" style="8" bestFit="1" customWidth="1"/>
    <col min="1031" max="1031" width="1.375" style="8" customWidth="1"/>
    <col min="1032" max="1032" width="9.375" style="8"/>
    <col min="1033" max="1033" width="13.625" style="8" bestFit="1" customWidth="1"/>
    <col min="1034" max="1276" width="9.375" style="8"/>
    <col min="1277" max="1277" width="12.625" style="8" customWidth="1"/>
    <col min="1278" max="1278" width="38" style="8" customWidth="1"/>
    <col min="1279" max="1279" width="2.375" style="8" customWidth="1"/>
    <col min="1280" max="1280" width="21.375" style="8" bestFit="1" customWidth="1"/>
    <col min="1281" max="1281" width="3.625" style="8" customWidth="1"/>
    <col min="1282" max="1282" width="21.375" style="8" bestFit="1" customWidth="1"/>
    <col min="1283" max="1283" width="3.625" style="8" customWidth="1"/>
    <col min="1284" max="1284" width="23" style="8" bestFit="1" customWidth="1"/>
    <col min="1285" max="1285" width="3.625" style="8" customWidth="1"/>
    <col min="1286" max="1286" width="23" style="8" bestFit="1" customWidth="1"/>
    <col min="1287" max="1287" width="1.375" style="8" customWidth="1"/>
    <col min="1288" max="1288" width="9.375" style="8"/>
    <col min="1289" max="1289" width="13.625" style="8" bestFit="1" customWidth="1"/>
    <col min="1290" max="1532" width="9.375" style="8"/>
    <col min="1533" max="1533" width="12.625" style="8" customWidth="1"/>
    <col min="1534" max="1534" width="38" style="8" customWidth="1"/>
    <col min="1535" max="1535" width="2.375" style="8" customWidth="1"/>
    <col min="1536" max="1536" width="21.375" style="8" bestFit="1" customWidth="1"/>
    <col min="1537" max="1537" width="3.625" style="8" customWidth="1"/>
    <col min="1538" max="1538" width="21.375" style="8" bestFit="1" customWidth="1"/>
    <col min="1539" max="1539" width="3.625" style="8" customWidth="1"/>
    <col min="1540" max="1540" width="23" style="8" bestFit="1" customWidth="1"/>
    <col min="1541" max="1541" width="3.625" style="8" customWidth="1"/>
    <col min="1542" max="1542" width="23" style="8" bestFit="1" customWidth="1"/>
    <col min="1543" max="1543" width="1.375" style="8" customWidth="1"/>
    <col min="1544" max="1544" width="9.375" style="8"/>
    <col min="1545" max="1545" width="13.625" style="8" bestFit="1" customWidth="1"/>
    <col min="1546" max="1788" width="9.375" style="8"/>
    <col min="1789" max="1789" width="12.625" style="8" customWidth="1"/>
    <col min="1790" max="1790" width="38" style="8" customWidth="1"/>
    <col min="1791" max="1791" width="2.375" style="8" customWidth="1"/>
    <col min="1792" max="1792" width="21.375" style="8" bestFit="1" customWidth="1"/>
    <col min="1793" max="1793" width="3.625" style="8" customWidth="1"/>
    <col min="1794" max="1794" width="21.375" style="8" bestFit="1" customWidth="1"/>
    <col min="1795" max="1795" width="3.625" style="8" customWidth="1"/>
    <col min="1796" max="1796" width="23" style="8" bestFit="1" customWidth="1"/>
    <col min="1797" max="1797" width="3.625" style="8" customWidth="1"/>
    <col min="1798" max="1798" width="23" style="8" bestFit="1" customWidth="1"/>
    <col min="1799" max="1799" width="1.375" style="8" customWidth="1"/>
    <col min="1800" max="1800" width="9.375" style="8"/>
    <col min="1801" max="1801" width="13.625" style="8" bestFit="1" customWidth="1"/>
    <col min="1802" max="2044" width="9.375" style="8"/>
    <col min="2045" max="2045" width="12.625" style="8" customWidth="1"/>
    <col min="2046" max="2046" width="38" style="8" customWidth="1"/>
    <col min="2047" max="2047" width="2.375" style="8" customWidth="1"/>
    <col min="2048" max="2048" width="21.375" style="8" bestFit="1" customWidth="1"/>
    <col min="2049" max="2049" width="3.625" style="8" customWidth="1"/>
    <col min="2050" max="2050" width="21.375" style="8" bestFit="1" customWidth="1"/>
    <col min="2051" max="2051" width="3.625" style="8" customWidth="1"/>
    <col min="2052" max="2052" width="23" style="8" bestFit="1" customWidth="1"/>
    <col min="2053" max="2053" width="3.625" style="8" customWidth="1"/>
    <col min="2054" max="2054" width="23" style="8" bestFit="1" customWidth="1"/>
    <col min="2055" max="2055" width="1.375" style="8" customWidth="1"/>
    <col min="2056" max="2056" width="9.375" style="8"/>
    <col min="2057" max="2057" width="13.625" style="8" bestFit="1" customWidth="1"/>
    <col min="2058" max="2300" width="9.375" style="8"/>
    <col min="2301" max="2301" width="12.625" style="8" customWidth="1"/>
    <col min="2302" max="2302" width="38" style="8" customWidth="1"/>
    <col min="2303" max="2303" width="2.375" style="8" customWidth="1"/>
    <col min="2304" max="2304" width="21.375" style="8" bestFit="1" customWidth="1"/>
    <col min="2305" max="2305" width="3.625" style="8" customWidth="1"/>
    <col min="2306" max="2306" width="21.375" style="8" bestFit="1" customWidth="1"/>
    <col min="2307" max="2307" width="3.625" style="8" customWidth="1"/>
    <col min="2308" max="2308" width="23" style="8" bestFit="1" customWidth="1"/>
    <col min="2309" max="2309" width="3.625" style="8" customWidth="1"/>
    <col min="2310" max="2310" width="23" style="8" bestFit="1" customWidth="1"/>
    <col min="2311" max="2311" width="1.375" style="8" customWidth="1"/>
    <col min="2312" max="2312" width="9.375" style="8"/>
    <col min="2313" max="2313" width="13.625" style="8" bestFit="1" customWidth="1"/>
    <col min="2314" max="2556" width="9.375" style="8"/>
    <col min="2557" max="2557" width="12.625" style="8" customWidth="1"/>
    <col min="2558" max="2558" width="38" style="8" customWidth="1"/>
    <col min="2559" max="2559" width="2.375" style="8" customWidth="1"/>
    <col min="2560" max="2560" width="21.375" style="8" bestFit="1" customWidth="1"/>
    <col min="2561" max="2561" width="3.625" style="8" customWidth="1"/>
    <col min="2562" max="2562" width="21.375" style="8" bestFit="1" customWidth="1"/>
    <col min="2563" max="2563" width="3.625" style="8" customWidth="1"/>
    <col min="2564" max="2564" width="23" style="8" bestFit="1" customWidth="1"/>
    <col min="2565" max="2565" width="3.625" style="8" customWidth="1"/>
    <col min="2566" max="2566" width="23" style="8" bestFit="1" customWidth="1"/>
    <col min="2567" max="2567" width="1.375" style="8" customWidth="1"/>
    <col min="2568" max="2568" width="9.375" style="8"/>
    <col min="2569" max="2569" width="13.625" style="8" bestFit="1" customWidth="1"/>
    <col min="2570" max="2812" width="9.375" style="8"/>
    <col min="2813" max="2813" width="12.625" style="8" customWidth="1"/>
    <col min="2814" max="2814" width="38" style="8" customWidth="1"/>
    <col min="2815" max="2815" width="2.375" style="8" customWidth="1"/>
    <col min="2816" max="2816" width="21.375" style="8" bestFit="1" customWidth="1"/>
    <col min="2817" max="2817" width="3.625" style="8" customWidth="1"/>
    <col min="2818" max="2818" width="21.375" style="8" bestFit="1" customWidth="1"/>
    <col min="2819" max="2819" width="3.625" style="8" customWidth="1"/>
    <col min="2820" max="2820" width="23" style="8" bestFit="1" customWidth="1"/>
    <col min="2821" max="2821" width="3.625" style="8" customWidth="1"/>
    <col min="2822" max="2822" width="23" style="8" bestFit="1" customWidth="1"/>
    <col min="2823" max="2823" width="1.375" style="8" customWidth="1"/>
    <col min="2824" max="2824" width="9.375" style="8"/>
    <col min="2825" max="2825" width="13.625" style="8" bestFit="1" customWidth="1"/>
    <col min="2826" max="3068" width="9.375" style="8"/>
    <col min="3069" max="3069" width="12.625" style="8" customWidth="1"/>
    <col min="3070" max="3070" width="38" style="8" customWidth="1"/>
    <col min="3071" max="3071" width="2.375" style="8" customWidth="1"/>
    <col min="3072" max="3072" width="21.375" style="8" bestFit="1" customWidth="1"/>
    <col min="3073" max="3073" width="3.625" style="8" customWidth="1"/>
    <col min="3074" max="3074" width="21.375" style="8" bestFit="1" customWidth="1"/>
    <col min="3075" max="3075" width="3.625" style="8" customWidth="1"/>
    <col min="3076" max="3076" width="23" style="8" bestFit="1" customWidth="1"/>
    <col min="3077" max="3077" width="3.625" style="8" customWidth="1"/>
    <col min="3078" max="3078" width="23" style="8" bestFit="1" customWidth="1"/>
    <col min="3079" max="3079" width="1.375" style="8" customWidth="1"/>
    <col min="3080" max="3080" width="9.375" style="8"/>
    <col min="3081" max="3081" width="13.625" style="8" bestFit="1" customWidth="1"/>
    <col min="3082" max="3324" width="9.375" style="8"/>
    <col min="3325" max="3325" width="12.625" style="8" customWidth="1"/>
    <col min="3326" max="3326" width="38" style="8" customWidth="1"/>
    <col min="3327" max="3327" width="2.375" style="8" customWidth="1"/>
    <col min="3328" max="3328" width="21.375" style="8" bestFit="1" customWidth="1"/>
    <col min="3329" max="3329" width="3.625" style="8" customWidth="1"/>
    <col min="3330" max="3330" width="21.375" style="8" bestFit="1" customWidth="1"/>
    <col min="3331" max="3331" width="3.625" style="8" customWidth="1"/>
    <col min="3332" max="3332" width="23" style="8" bestFit="1" customWidth="1"/>
    <col min="3333" max="3333" width="3.625" style="8" customWidth="1"/>
    <col min="3334" max="3334" width="23" style="8" bestFit="1" customWidth="1"/>
    <col min="3335" max="3335" width="1.375" style="8" customWidth="1"/>
    <col min="3336" max="3336" width="9.375" style="8"/>
    <col min="3337" max="3337" width="13.625" style="8" bestFit="1" customWidth="1"/>
    <col min="3338" max="3580" width="9.375" style="8"/>
    <col min="3581" max="3581" width="12.625" style="8" customWidth="1"/>
    <col min="3582" max="3582" width="38" style="8" customWidth="1"/>
    <col min="3583" max="3583" width="2.375" style="8" customWidth="1"/>
    <col min="3584" max="3584" width="21.375" style="8" bestFit="1" customWidth="1"/>
    <col min="3585" max="3585" width="3.625" style="8" customWidth="1"/>
    <col min="3586" max="3586" width="21.375" style="8" bestFit="1" customWidth="1"/>
    <col min="3587" max="3587" width="3.625" style="8" customWidth="1"/>
    <col min="3588" max="3588" width="23" style="8" bestFit="1" customWidth="1"/>
    <col min="3589" max="3589" width="3.625" style="8" customWidth="1"/>
    <col min="3590" max="3590" width="23" style="8" bestFit="1" customWidth="1"/>
    <col min="3591" max="3591" width="1.375" style="8" customWidth="1"/>
    <col min="3592" max="3592" width="9.375" style="8"/>
    <col min="3593" max="3593" width="13.625" style="8" bestFit="1" customWidth="1"/>
    <col min="3594" max="3836" width="9.375" style="8"/>
    <col min="3837" max="3837" width="12.625" style="8" customWidth="1"/>
    <col min="3838" max="3838" width="38" style="8" customWidth="1"/>
    <col min="3839" max="3839" width="2.375" style="8" customWidth="1"/>
    <col min="3840" max="3840" width="21.375" style="8" bestFit="1" customWidth="1"/>
    <col min="3841" max="3841" width="3.625" style="8" customWidth="1"/>
    <col min="3842" max="3842" width="21.375" style="8" bestFit="1" customWidth="1"/>
    <col min="3843" max="3843" width="3.625" style="8" customWidth="1"/>
    <col min="3844" max="3844" width="23" style="8" bestFit="1" customWidth="1"/>
    <col min="3845" max="3845" width="3.625" style="8" customWidth="1"/>
    <col min="3846" max="3846" width="23" style="8" bestFit="1" customWidth="1"/>
    <col min="3847" max="3847" width="1.375" style="8" customWidth="1"/>
    <col min="3848" max="3848" width="9.375" style="8"/>
    <col min="3849" max="3849" width="13.625" style="8" bestFit="1" customWidth="1"/>
    <col min="3850" max="4092" width="9.375" style="8"/>
    <col min="4093" max="4093" width="12.625" style="8" customWidth="1"/>
    <col min="4094" max="4094" width="38" style="8" customWidth="1"/>
    <col min="4095" max="4095" width="2.375" style="8" customWidth="1"/>
    <col min="4096" max="4096" width="21.375" style="8" bestFit="1" customWidth="1"/>
    <col min="4097" max="4097" width="3.625" style="8" customWidth="1"/>
    <col min="4098" max="4098" width="21.375" style="8" bestFit="1" customWidth="1"/>
    <col min="4099" max="4099" width="3.625" style="8" customWidth="1"/>
    <col min="4100" max="4100" width="23" style="8" bestFit="1" customWidth="1"/>
    <col min="4101" max="4101" width="3.625" style="8" customWidth="1"/>
    <col min="4102" max="4102" width="23" style="8" bestFit="1" customWidth="1"/>
    <col min="4103" max="4103" width="1.375" style="8" customWidth="1"/>
    <col min="4104" max="4104" width="9.375" style="8"/>
    <col min="4105" max="4105" width="13.625" style="8" bestFit="1" customWidth="1"/>
    <col min="4106" max="4348" width="9.375" style="8"/>
    <col min="4349" max="4349" width="12.625" style="8" customWidth="1"/>
    <col min="4350" max="4350" width="38" style="8" customWidth="1"/>
    <col min="4351" max="4351" width="2.375" style="8" customWidth="1"/>
    <col min="4352" max="4352" width="21.375" style="8" bestFit="1" customWidth="1"/>
    <col min="4353" max="4353" width="3.625" style="8" customWidth="1"/>
    <col min="4354" max="4354" width="21.375" style="8" bestFit="1" customWidth="1"/>
    <col min="4355" max="4355" width="3.625" style="8" customWidth="1"/>
    <col min="4356" max="4356" width="23" style="8" bestFit="1" customWidth="1"/>
    <col min="4357" max="4357" width="3.625" style="8" customWidth="1"/>
    <col min="4358" max="4358" width="23" style="8" bestFit="1" customWidth="1"/>
    <col min="4359" max="4359" width="1.375" style="8" customWidth="1"/>
    <col min="4360" max="4360" width="9.375" style="8"/>
    <col min="4361" max="4361" width="13.625" style="8" bestFit="1" customWidth="1"/>
    <col min="4362" max="4604" width="9.375" style="8"/>
    <col min="4605" max="4605" width="12.625" style="8" customWidth="1"/>
    <col min="4606" max="4606" width="38" style="8" customWidth="1"/>
    <col min="4607" max="4607" width="2.375" style="8" customWidth="1"/>
    <col min="4608" max="4608" width="21.375" style="8" bestFit="1" customWidth="1"/>
    <col min="4609" max="4609" width="3.625" style="8" customWidth="1"/>
    <col min="4610" max="4610" width="21.375" style="8" bestFit="1" customWidth="1"/>
    <col min="4611" max="4611" width="3.625" style="8" customWidth="1"/>
    <col min="4612" max="4612" width="23" style="8" bestFit="1" customWidth="1"/>
    <col min="4613" max="4613" width="3.625" style="8" customWidth="1"/>
    <col min="4614" max="4614" width="23" style="8" bestFit="1" customWidth="1"/>
    <col min="4615" max="4615" width="1.375" style="8" customWidth="1"/>
    <col min="4616" max="4616" width="9.375" style="8"/>
    <col min="4617" max="4617" width="13.625" style="8" bestFit="1" customWidth="1"/>
    <col min="4618" max="4860" width="9.375" style="8"/>
    <col min="4861" max="4861" width="12.625" style="8" customWidth="1"/>
    <col min="4862" max="4862" width="38" style="8" customWidth="1"/>
    <col min="4863" max="4863" width="2.375" style="8" customWidth="1"/>
    <col min="4864" max="4864" width="21.375" style="8" bestFit="1" customWidth="1"/>
    <col min="4865" max="4865" width="3.625" style="8" customWidth="1"/>
    <col min="4866" max="4866" width="21.375" style="8" bestFit="1" customWidth="1"/>
    <col min="4867" max="4867" width="3.625" style="8" customWidth="1"/>
    <col min="4868" max="4868" width="23" style="8" bestFit="1" customWidth="1"/>
    <col min="4869" max="4869" width="3.625" style="8" customWidth="1"/>
    <col min="4870" max="4870" width="23" style="8" bestFit="1" customWidth="1"/>
    <col min="4871" max="4871" width="1.375" style="8" customWidth="1"/>
    <col min="4872" max="4872" width="9.375" style="8"/>
    <col min="4873" max="4873" width="13.625" style="8" bestFit="1" customWidth="1"/>
    <col min="4874" max="5116" width="9.375" style="8"/>
    <col min="5117" max="5117" width="12.625" style="8" customWidth="1"/>
    <col min="5118" max="5118" width="38" style="8" customWidth="1"/>
    <col min="5119" max="5119" width="2.375" style="8" customWidth="1"/>
    <col min="5120" max="5120" width="21.375" style="8" bestFit="1" customWidth="1"/>
    <col min="5121" max="5121" width="3.625" style="8" customWidth="1"/>
    <col min="5122" max="5122" width="21.375" style="8" bestFit="1" customWidth="1"/>
    <col min="5123" max="5123" width="3.625" style="8" customWidth="1"/>
    <col min="5124" max="5124" width="23" style="8" bestFit="1" customWidth="1"/>
    <col min="5125" max="5125" width="3.625" style="8" customWidth="1"/>
    <col min="5126" max="5126" width="23" style="8" bestFit="1" customWidth="1"/>
    <col min="5127" max="5127" width="1.375" style="8" customWidth="1"/>
    <col min="5128" max="5128" width="9.375" style="8"/>
    <col min="5129" max="5129" width="13.625" style="8" bestFit="1" customWidth="1"/>
    <col min="5130" max="5372" width="9.375" style="8"/>
    <col min="5373" max="5373" width="12.625" style="8" customWidth="1"/>
    <col min="5374" max="5374" width="38" style="8" customWidth="1"/>
    <col min="5375" max="5375" width="2.375" style="8" customWidth="1"/>
    <col min="5376" max="5376" width="21.375" style="8" bestFit="1" customWidth="1"/>
    <col min="5377" max="5377" width="3.625" style="8" customWidth="1"/>
    <col min="5378" max="5378" width="21.375" style="8" bestFit="1" customWidth="1"/>
    <col min="5379" max="5379" width="3.625" style="8" customWidth="1"/>
    <col min="5380" max="5380" width="23" style="8" bestFit="1" customWidth="1"/>
    <col min="5381" max="5381" width="3.625" style="8" customWidth="1"/>
    <col min="5382" max="5382" width="23" style="8" bestFit="1" customWidth="1"/>
    <col min="5383" max="5383" width="1.375" style="8" customWidth="1"/>
    <col min="5384" max="5384" width="9.375" style="8"/>
    <col min="5385" max="5385" width="13.625" style="8" bestFit="1" customWidth="1"/>
    <col min="5386" max="5628" width="9.375" style="8"/>
    <col min="5629" max="5629" width="12.625" style="8" customWidth="1"/>
    <col min="5630" max="5630" width="38" style="8" customWidth="1"/>
    <col min="5631" max="5631" width="2.375" style="8" customWidth="1"/>
    <col min="5632" max="5632" width="21.375" style="8" bestFit="1" customWidth="1"/>
    <col min="5633" max="5633" width="3.625" style="8" customWidth="1"/>
    <col min="5634" max="5634" width="21.375" style="8" bestFit="1" customWidth="1"/>
    <col min="5635" max="5635" width="3.625" style="8" customWidth="1"/>
    <col min="5636" max="5636" width="23" style="8" bestFit="1" customWidth="1"/>
    <col min="5637" max="5637" width="3.625" style="8" customWidth="1"/>
    <col min="5638" max="5638" width="23" style="8" bestFit="1" customWidth="1"/>
    <col min="5639" max="5639" width="1.375" style="8" customWidth="1"/>
    <col min="5640" max="5640" width="9.375" style="8"/>
    <col min="5641" max="5641" width="13.625" style="8" bestFit="1" customWidth="1"/>
    <col min="5642" max="5884" width="9.375" style="8"/>
    <col min="5885" max="5885" width="12.625" style="8" customWidth="1"/>
    <col min="5886" max="5886" width="38" style="8" customWidth="1"/>
    <col min="5887" max="5887" width="2.375" style="8" customWidth="1"/>
    <col min="5888" max="5888" width="21.375" style="8" bestFit="1" customWidth="1"/>
    <col min="5889" max="5889" width="3.625" style="8" customWidth="1"/>
    <col min="5890" max="5890" width="21.375" style="8" bestFit="1" customWidth="1"/>
    <col min="5891" max="5891" width="3.625" style="8" customWidth="1"/>
    <col min="5892" max="5892" width="23" style="8" bestFit="1" customWidth="1"/>
    <col min="5893" max="5893" width="3.625" style="8" customWidth="1"/>
    <col min="5894" max="5894" width="23" style="8" bestFit="1" customWidth="1"/>
    <col min="5895" max="5895" width="1.375" style="8" customWidth="1"/>
    <col min="5896" max="5896" width="9.375" style="8"/>
    <col min="5897" max="5897" width="13.625" style="8" bestFit="1" customWidth="1"/>
    <col min="5898" max="6140" width="9.375" style="8"/>
    <col min="6141" max="6141" width="12.625" style="8" customWidth="1"/>
    <col min="6142" max="6142" width="38" style="8" customWidth="1"/>
    <col min="6143" max="6143" width="2.375" style="8" customWidth="1"/>
    <col min="6144" max="6144" width="21.375" style="8" bestFit="1" customWidth="1"/>
    <col min="6145" max="6145" width="3.625" style="8" customWidth="1"/>
    <col min="6146" max="6146" width="21.375" style="8" bestFit="1" customWidth="1"/>
    <col min="6147" max="6147" width="3.625" style="8" customWidth="1"/>
    <col min="6148" max="6148" width="23" style="8" bestFit="1" customWidth="1"/>
    <col min="6149" max="6149" width="3.625" style="8" customWidth="1"/>
    <col min="6150" max="6150" width="23" style="8" bestFit="1" customWidth="1"/>
    <col min="6151" max="6151" width="1.375" style="8" customWidth="1"/>
    <col min="6152" max="6152" width="9.375" style="8"/>
    <col min="6153" max="6153" width="13.625" style="8" bestFit="1" customWidth="1"/>
    <col min="6154" max="6396" width="9.375" style="8"/>
    <col min="6397" max="6397" width="12.625" style="8" customWidth="1"/>
    <col min="6398" max="6398" width="38" style="8" customWidth="1"/>
    <col min="6399" max="6399" width="2.375" style="8" customWidth="1"/>
    <col min="6400" max="6400" width="21.375" style="8" bestFit="1" customWidth="1"/>
    <col min="6401" max="6401" width="3.625" style="8" customWidth="1"/>
    <col min="6402" max="6402" width="21.375" style="8" bestFit="1" customWidth="1"/>
    <col min="6403" max="6403" width="3.625" style="8" customWidth="1"/>
    <col min="6404" max="6404" width="23" style="8" bestFit="1" customWidth="1"/>
    <col min="6405" max="6405" width="3.625" style="8" customWidth="1"/>
    <col min="6406" max="6406" width="23" style="8" bestFit="1" customWidth="1"/>
    <col min="6407" max="6407" width="1.375" style="8" customWidth="1"/>
    <col min="6408" max="6408" width="9.375" style="8"/>
    <col min="6409" max="6409" width="13.625" style="8" bestFit="1" customWidth="1"/>
    <col min="6410" max="6652" width="9.375" style="8"/>
    <col min="6653" max="6653" width="12.625" style="8" customWidth="1"/>
    <col min="6654" max="6654" width="38" style="8" customWidth="1"/>
    <col min="6655" max="6655" width="2.375" style="8" customWidth="1"/>
    <col min="6656" max="6656" width="21.375" style="8" bestFit="1" customWidth="1"/>
    <col min="6657" max="6657" width="3.625" style="8" customWidth="1"/>
    <col min="6658" max="6658" width="21.375" style="8" bestFit="1" customWidth="1"/>
    <col min="6659" max="6659" width="3.625" style="8" customWidth="1"/>
    <col min="6660" max="6660" width="23" style="8" bestFit="1" customWidth="1"/>
    <col min="6661" max="6661" width="3.625" style="8" customWidth="1"/>
    <col min="6662" max="6662" width="23" style="8" bestFit="1" customWidth="1"/>
    <col min="6663" max="6663" width="1.375" style="8" customWidth="1"/>
    <col min="6664" max="6664" width="9.375" style="8"/>
    <col min="6665" max="6665" width="13.625" style="8" bestFit="1" customWidth="1"/>
    <col min="6666" max="6908" width="9.375" style="8"/>
    <col min="6909" max="6909" width="12.625" style="8" customWidth="1"/>
    <col min="6910" max="6910" width="38" style="8" customWidth="1"/>
    <col min="6911" max="6911" width="2.375" style="8" customWidth="1"/>
    <col min="6912" max="6912" width="21.375" style="8" bestFit="1" customWidth="1"/>
    <col min="6913" max="6913" width="3.625" style="8" customWidth="1"/>
    <col min="6914" max="6914" width="21.375" style="8" bestFit="1" customWidth="1"/>
    <col min="6915" max="6915" width="3.625" style="8" customWidth="1"/>
    <col min="6916" max="6916" width="23" style="8" bestFit="1" customWidth="1"/>
    <col min="6917" max="6917" width="3.625" style="8" customWidth="1"/>
    <col min="6918" max="6918" width="23" style="8" bestFit="1" customWidth="1"/>
    <col min="6919" max="6919" width="1.375" style="8" customWidth="1"/>
    <col min="6920" max="6920" width="9.375" style="8"/>
    <col min="6921" max="6921" width="13.625" style="8" bestFit="1" customWidth="1"/>
    <col min="6922" max="7164" width="9.375" style="8"/>
    <col min="7165" max="7165" width="12.625" style="8" customWidth="1"/>
    <col min="7166" max="7166" width="38" style="8" customWidth="1"/>
    <col min="7167" max="7167" width="2.375" style="8" customWidth="1"/>
    <col min="7168" max="7168" width="21.375" style="8" bestFit="1" customWidth="1"/>
    <col min="7169" max="7169" width="3.625" style="8" customWidth="1"/>
    <col min="7170" max="7170" width="21.375" style="8" bestFit="1" customWidth="1"/>
    <col min="7171" max="7171" width="3.625" style="8" customWidth="1"/>
    <col min="7172" max="7172" width="23" style="8" bestFit="1" customWidth="1"/>
    <col min="7173" max="7173" width="3.625" style="8" customWidth="1"/>
    <col min="7174" max="7174" width="23" style="8" bestFit="1" customWidth="1"/>
    <col min="7175" max="7175" width="1.375" style="8" customWidth="1"/>
    <col min="7176" max="7176" width="9.375" style="8"/>
    <col min="7177" max="7177" width="13.625" style="8" bestFit="1" customWidth="1"/>
    <col min="7178" max="7420" width="9.375" style="8"/>
    <col min="7421" max="7421" width="12.625" style="8" customWidth="1"/>
    <col min="7422" max="7422" width="38" style="8" customWidth="1"/>
    <col min="7423" max="7423" width="2.375" style="8" customWidth="1"/>
    <col min="7424" max="7424" width="21.375" style="8" bestFit="1" customWidth="1"/>
    <col min="7425" max="7425" width="3.625" style="8" customWidth="1"/>
    <col min="7426" max="7426" width="21.375" style="8" bestFit="1" customWidth="1"/>
    <col min="7427" max="7427" width="3.625" style="8" customWidth="1"/>
    <col min="7428" max="7428" width="23" style="8" bestFit="1" customWidth="1"/>
    <col min="7429" max="7429" width="3.625" style="8" customWidth="1"/>
    <col min="7430" max="7430" width="23" style="8" bestFit="1" customWidth="1"/>
    <col min="7431" max="7431" width="1.375" style="8" customWidth="1"/>
    <col min="7432" max="7432" width="9.375" style="8"/>
    <col min="7433" max="7433" width="13.625" style="8" bestFit="1" customWidth="1"/>
    <col min="7434" max="7676" width="9.375" style="8"/>
    <col min="7677" max="7677" width="12.625" style="8" customWidth="1"/>
    <col min="7678" max="7678" width="38" style="8" customWidth="1"/>
    <col min="7679" max="7679" width="2.375" style="8" customWidth="1"/>
    <col min="7680" max="7680" width="21.375" style="8" bestFit="1" customWidth="1"/>
    <col min="7681" max="7681" width="3.625" style="8" customWidth="1"/>
    <col min="7682" max="7682" width="21.375" style="8" bestFit="1" customWidth="1"/>
    <col min="7683" max="7683" width="3.625" style="8" customWidth="1"/>
    <col min="7684" max="7684" width="23" style="8" bestFit="1" customWidth="1"/>
    <col min="7685" max="7685" width="3.625" style="8" customWidth="1"/>
    <col min="7686" max="7686" width="23" style="8" bestFit="1" customWidth="1"/>
    <col min="7687" max="7687" width="1.375" style="8" customWidth="1"/>
    <col min="7688" max="7688" width="9.375" style="8"/>
    <col min="7689" max="7689" width="13.625" style="8" bestFit="1" customWidth="1"/>
    <col min="7690" max="7932" width="9.375" style="8"/>
    <col min="7933" max="7933" width="12.625" style="8" customWidth="1"/>
    <col min="7934" max="7934" width="38" style="8" customWidth="1"/>
    <col min="7935" max="7935" width="2.375" style="8" customWidth="1"/>
    <col min="7936" max="7936" width="21.375" style="8" bestFit="1" customWidth="1"/>
    <col min="7937" max="7937" width="3.625" style="8" customWidth="1"/>
    <col min="7938" max="7938" width="21.375" style="8" bestFit="1" customWidth="1"/>
    <col min="7939" max="7939" width="3.625" style="8" customWidth="1"/>
    <col min="7940" max="7940" width="23" style="8" bestFit="1" customWidth="1"/>
    <col min="7941" max="7941" width="3.625" style="8" customWidth="1"/>
    <col min="7942" max="7942" width="23" style="8" bestFit="1" customWidth="1"/>
    <col min="7943" max="7943" width="1.375" style="8" customWidth="1"/>
    <col min="7944" max="7944" width="9.375" style="8"/>
    <col min="7945" max="7945" width="13.625" style="8" bestFit="1" customWidth="1"/>
    <col min="7946" max="8188" width="9.375" style="8"/>
    <col min="8189" max="8189" width="12.625" style="8" customWidth="1"/>
    <col min="8190" max="8190" width="38" style="8" customWidth="1"/>
    <col min="8191" max="8191" width="2.375" style="8" customWidth="1"/>
    <col min="8192" max="8192" width="21.375" style="8" bestFit="1" customWidth="1"/>
    <col min="8193" max="8193" width="3.625" style="8" customWidth="1"/>
    <col min="8194" max="8194" width="21.375" style="8" bestFit="1" customWidth="1"/>
    <col min="8195" max="8195" width="3.625" style="8" customWidth="1"/>
    <col min="8196" max="8196" width="23" style="8" bestFit="1" customWidth="1"/>
    <col min="8197" max="8197" width="3.625" style="8" customWidth="1"/>
    <col min="8198" max="8198" width="23" style="8" bestFit="1" customWidth="1"/>
    <col min="8199" max="8199" width="1.375" style="8" customWidth="1"/>
    <col min="8200" max="8200" width="9.375" style="8"/>
    <col min="8201" max="8201" width="13.625" style="8" bestFit="1" customWidth="1"/>
    <col min="8202" max="8444" width="9.375" style="8"/>
    <col min="8445" max="8445" width="12.625" style="8" customWidth="1"/>
    <col min="8446" max="8446" width="38" style="8" customWidth="1"/>
    <col min="8447" max="8447" width="2.375" style="8" customWidth="1"/>
    <col min="8448" max="8448" width="21.375" style="8" bestFit="1" customWidth="1"/>
    <col min="8449" max="8449" width="3.625" style="8" customWidth="1"/>
    <col min="8450" max="8450" width="21.375" style="8" bestFit="1" customWidth="1"/>
    <col min="8451" max="8451" width="3.625" style="8" customWidth="1"/>
    <col min="8452" max="8452" width="23" style="8" bestFit="1" customWidth="1"/>
    <col min="8453" max="8453" width="3.625" style="8" customWidth="1"/>
    <col min="8454" max="8454" width="23" style="8" bestFit="1" customWidth="1"/>
    <col min="8455" max="8455" width="1.375" style="8" customWidth="1"/>
    <col min="8456" max="8456" width="9.375" style="8"/>
    <col min="8457" max="8457" width="13.625" style="8" bestFit="1" customWidth="1"/>
    <col min="8458" max="8700" width="9.375" style="8"/>
    <col min="8701" max="8701" width="12.625" style="8" customWidth="1"/>
    <col min="8702" max="8702" width="38" style="8" customWidth="1"/>
    <col min="8703" max="8703" width="2.375" style="8" customWidth="1"/>
    <col min="8704" max="8704" width="21.375" style="8" bestFit="1" customWidth="1"/>
    <col min="8705" max="8705" width="3.625" style="8" customWidth="1"/>
    <col min="8706" max="8706" width="21.375" style="8" bestFit="1" customWidth="1"/>
    <col min="8707" max="8707" width="3.625" style="8" customWidth="1"/>
    <col min="8708" max="8708" width="23" style="8" bestFit="1" customWidth="1"/>
    <col min="8709" max="8709" width="3.625" style="8" customWidth="1"/>
    <col min="8710" max="8710" width="23" style="8" bestFit="1" customWidth="1"/>
    <col min="8711" max="8711" width="1.375" style="8" customWidth="1"/>
    <col min="8712" max="8712" width="9.375" style="8"/>
    <col min="8713" max="8713" width="13.625" style="8" bestFit="1" customWidth="1"/>
    <col min="8714" max="8956" width="9.375" style="8"/>
    <col min="8957" max="8957" width="12.625" style="8" customWidth="1"/>
    <col min="8958" max="8958" width="38" style="8" customWidth="1"/>
    <col min="8959" max="8959" width="2.375" style="8" customWidth="1"/>
    <col min="8960" max="8960" width="21.375" style="8" bestFit="1" customWidth="1"/>
    <col min="8961" max="8961" width="3.625" style="8" customWidth="1"/>
    <col min="8962" max="8962" width="21.375" style="8" bestFit="1" customWidth="1"/>
    <col min="8963" max="8963" width="3.625" style="8" customWidth="1"/>
    <col min="8964" max="8964" width="23" style="8" bestFit="1" customWidth="1"/>
    <col min="8965" max="8965" width="3.625" style="8" customWidth="1"/>
    <col min="8966" max="8966" width="23" style="8" bestFit="1" customWidth="1"/>
    <col min="8967" max="8967" width="1.375" style="8" customWidth="1"/>
    <col min="8968" max="8968" width="9.375" style="8"/>
    <col min="8969" max="8969" width="13.625" style="8" bestFit="1" customWidth="1"/>
    <col min="8970" max="9212" width="9.375" style="8"/>
    <col min="9213" max="9213" width="12.625" style="8" customWidth="1"/>
    <col min="9214" max="9214" width="38" style="8" customWidth="1"/>
    <col min="9215" max="9215" width="2.375" style="8" customWidth="1"/>
    <col min="9216" max="9216" width="21.375" style="8" bestFit="1" customWidth="1"/>
    <col min="9217" max="9217" width="3.625" style="8" customWidth="1"/>
    <col min="9218" max="9218" width="21.375" style="8" bestFit="1" customWidth="1"/>
    <col min="9219" max="9219" width="3.625" style="8" customWidth="1"/>
    <col min="9220" max="9220" width="23" style="8" bestFit="1" customWidth="1"/>
    <col min="9221" max="9221" width="3.625" style="8" customWidth="1"/>
    <col min="9222" max="9222" width="23" style="8" bestFit="1" customWidth="1"/>
    <col min="9223" max="9223" width="1.375" style="8" customWidth="1"/>
    <col min="9224" max="9224" width="9.375" style="8"/>
    <col min="9225" max="9225" width="13.625" style="8" bestFit="1" customWidth="1"/>
    <col min="9226" max="9468" width="9.375" style="8"/>
    <col min="9469" max="9469" width="12.625" style="8" customWidth="1"/>
    <col min="9470" max="9470" width="38" style="8" customWidth="1"/>
    <col min="9471" max="9471" width="2.375" style="8" customWidth="1"/>
    <col min="9472" max="9472" width="21.375" style="8" bestFit="1" customWidth="1"/>
    <col min="9473" max="9473" width="3.625" style="8" customWidth="1"/>
    <col min="9474" max="9474" width="21.375" style="8" bestFit="1" customWidth="1"/>
    <col min="9475" max="9475" width="3.625" style="8" customWidth="1"/>
    <col min="9476" max="9476" width="23" style="8" bestFit="1" customWidth="1"/>
    <col min="9477" max="9477" width="3.625" style="8" customWidth="1"/>
    <col min="9478" max="9478" width="23" style="8" bestFit="1" customWidth="1"/>
    <col min="9479" max="9479" width="1.375" style="8" customWidth="1"/>
    <col min="9480" max="9480" width="9.375" style="8"/>
    <col min="9481" max="9481" width="13.625" style="8" bestFit="1" customWidth="1"/>
    <col min="9482" max="9724" width="9.375" style="8"/>
    <col min="9725" max="9725" width="12.625" style="8" customWidth="1"/>
    <col min="9726" max="9726" width="38" style="8" customWidth="1"/>
    <col min="9727" max="9727" width="2.375" style="8" customWidth="1"/>
    <col min="9728" max="9728" width="21.375" style="8" bestFit="1" customWidth="1"/>
    <col min="9729" max="9729" width="3.625" style="8" customWidth="1"/>
    <col min="9730" max="9730" width="21.375" style="8" bestFit="1" customWidth="1"/>
    <col min="9731" max="9731" width="3.625" style="8" customWidth="1"/>
    <col min="9732" max="9732" width="23" style="8" bestFit="1" customWidth="1"/>
    <col min="9733" max="9733" width="3.625" style="8" customWidth="1"/>
    <col min="9734" max="9734" width="23" style="8" bestFit="1" customWidth="1"/>
    <col min="9735" max="9735" width="1.375" style="8" customWidth="1"/>
    <col min="9736" max="9736" width="9.375" style="8"/>
    <col min="9737" max="9737" width="13.625" style="8" bestFit="1" customWidth="1"/>
    <col min="9738" max="9980" width="9.375" style="8"/>
    <col min="9981" max="9981" width="12.625" style="8" customWidth="1"/>
    <col min="9982" max="9982" width="38" style="8" customWidth="1"/>
    <col min="9983" max="9983" width="2.375" style="8" customWidth="1"/>
    <col min="9984" max="9984" width="21.375" style="8" bestFit="1" customWidth="1"/>
    <col min="9985" max="9985" width="3.625" style="8" customWidth="1"/>
    <col min="9986" max="9986" width="21.375" style="8" bestFit="1" customWidth="1"/>
    <col min="9987" max="9987" width="3.625" style="8" customWidth="1"/>
    <col min="9988" max="9988" width="23" style="8" bestFit="1" customWidth="1"/>
    <col min="9989" max="9989" width="3.625" style="8" customWidth="1"/>
    <col min="9990" max="9990" width="23" style="8" bestFit="1" customWidth="1"/>
    <col min="9991" max="9991" width="1.375" style="8" customWidth="1"/>
    <col min="9992" max="9992" width="9.375" style="8"/>
    <col min="9993" max="9993" width="13.625" style="8" bestFit="1" customWidth="1"/>
    <col min="9994" max="10236" width="9.375" style="8"/>
    <col min="10237" max="10237" width="12.625" style="8" customWidth="1"/>
    <col min="10238" max="10238" width="38" style="8" customWidth="1"/>
    <col min="10239" max="10239" width="2.375" style="8" customWidth="1"/>
    <col min="10240" max="10240" width="21.375" style="8" bestFit="1" customWidth="1"/>
    <col min="10241" max="10241" width="3.625" style="8" customWidth="1"/>
    <col min="10242" max="10242" width="21.375" style="8" bestFit="1" customWidth="1"/>
    <col min="10243" max="10243" width="3.625" style="8" customWidth="1"/>
    <col min="10244" max="10244" width="23" style="8" bestFit="1" customWidth="1"/>
    <col min="10245" max="10245" width="3.625" style="8" customWidth="1"/>
    <col min="10246" max="10246" width="23" style="8" bestFit="1" customWidth="1"/>
    <col min="10247" max="10247" width="1.375" style="8" customWidth="1"/>
    <col min="10248" max="10248" width="9.375" style="8"/>
    <col min="10249" max="10249" width="13.625" style="8" bestFit="1" customWidth="1"/>
    <col min="10250" max="10492" width="9.375" style="8"/>
    <col min="10493" max="10493" width="12.625" style="8" customWidth="1"/>
    <col min="10494" max="10494" width="38" style="8" customWidth="1"/>
    <col min="10495" max="10495" width="2.375" style="8" customWidth="1"/>
    <col min="10496" max="10496" width="21.375" style="8" bestFit="1" customWidth="1"/>
    <col min="10497" max="10497" width="3.625" style="8" customWidth="1"/>
    <col min="10498" max="10498" width="21.375" style="8" bestFit="1" customWidth="1"/>
    <col min="10499" max="10499" width="3.625" style="8" customWidth="1"/>
    <col min="10500" max="10500" width="23" style="8" bestFit="1" customWidth="1"/>
    <col min="10501" max="10501" width="3.625" style="8" customWidth="1"/>
    <col min="10502" max="10502" width="23" style="8" bestFit="1" customWidth="1"/>
    <col min="10503" max="10503" width="1.375" style="8" customWidth="1"/>
    <col min="10504" max="10504" width="9.375" style="8"/>
    <col min="10505" max="10505" width="13.625" style="8" bestFit="1" customWidth="1"/>
    <col min="10506" max="10748" width="9.375" style="8"/>
    <col min="10749" max="10749" width="12.625" style="8" customWidth="1"/>
    <col min="10750" max="10750" width="38" style="8" customWidth="1"/>
    <col min="10751" max="10751" width="2.375" style="8" customWidth="1"/>
    <col min="10752" max="10752" width="21.375" style="8" bestFit="1" customWidth="1"/>
    <col min="10753" max="10753" width="3.625" style="8" customWidth="1"/>
    <col min="10754" max="10754" width="21.375" style="8" bestFit="1" customWidth="1"/>
    <col min="10755" max="10755" width="3.625" style="8" customWidth="1"/>
    <col min="10756" max="10756" width="23" style="8" bestFit="1" customWidth="1"/>
    <col min="10757" max="10757" width="3.625" style="8" customWidth="1"/>
    <col min="10758" max="10758" width="23" style="8" bestFit="1" customWidth="1"/>
    <col min="10759" max="10759" width="1.375" style="8" customWidth="1"/>
    <col min="10760" max="10760" width="9.375" style="8"/>
    <col min="10761" max="10761" width="13.625" style="8" bestFit="1" customWidth="1"/>
    <col min="10762" max="11004" width="9.375" style="8"/>
    <col min="11005" max="11005" width="12.625" style="8" customWidth="1"/>
    <col min="11006" max="11006" width="38" style="8" customWidth="1"/>
    <col min="11007" max="11007" width="2.375" style="8" customWidth="1"/>
    <col min="11008" max="11008" width="21.375" style="8" bestFit="1" customWidth="1"/>
    <col min="11009" max="11009" width="3.625" style="8" customWidth="1"/>
    <col min="11010" max="11010" width="21.375" style="8" bestFit="1" customWidth="1"/>
    <col min="11011" max="11011" width="3.625" style="8" customWidth="1"/>
    <col min="11012" max="11012" width="23" style="8" bestFit="1" customWidth="1"/>
    <col min="11013" max="11013" width="3.625" style="8" customWidth="1"/>
    <col min="11014" max="11014" width="23" style="8" bestFit="1" customWidth="1"/>
    <col min="11015" max="11015" width="1.375" style="8" customWidth="1"/>
    <col min="11016" max="11016" width="9.375" style="8"/>
    <col min="11017" max="11017" width="13.625" style="8" bestFit="1" customWidth="1"/>
    <col min="11018" max="11260" width="9.375" style="8"/>
    <col min="11261" max="11261" width="12.625" style="8" customWidth="1"/>
    <col min="11262" max="11262" width="38" style="8" customWidth="1"/>
    <col min="11263" max="11263" width="2.375" style="8" customWidth="1"/>
    <col min="11264" max="11264" width="21.375" style="8" bestFit="1" customWidth="1"/>
    <col min="11265" max="11265" width="3.625" style="8" customWidth="1"/>
    <col min="11266" max="11266" width="21.375" style="8" bestFit="1" customWidth="1"/>
    <col min="11267" max="11267" width="3.625" style="8" customWidth="1"/>
    <col min="11268" max="11268" width="23" style="8" bestFit="1" customWidth="1"/>
    <col min="11269" max="11269" width="3.625" style="8" customWidth="1"/>
    <col min="11270" max="11270" width="23" style="8" bestFit="1" customWidth="1"/>
    <col min="11271" max="11271" width="1.375" style="8" customWidth="1"/>
    <col min="11272" max="11272" width="9.375" style="8"/>
    <col min="11273" max="11273" width="13.625" style="8" bestFit="1" customWidth="1"/>
    <col min="11274" max="11516" width="9.375" style="8"/>
    <col min="11517" max="11517" width="12.625" style="8" customWidth="1"/>
    <col min="11518" max="11518" width="38" style="8" customWidth="1"/>
    <col min="11519" max="11519" width="2.375" style="8" customWidth="1"/>
    <col min="11520" max="11520" width="21.375" style="8" bestFit="1" customWidth="1"/>
    <col min="11521" max="11521" width="3.625" style="8" customWidth="1"/>
    <col min="11522" max="11522" width="21.375" style="8" bestFit="1" customWidth="1"/>
    <col min="11523" max="11523" width="3.625" style="8" customWidth="1"/>
    <col min="11524" max="11524" width="23" style="8" bestFit="1" customWidth="1"/>
    <col min="11525" max="11525" width="3.625" style="8" customWidth="1"/>
    <col min="11526" max="11526" width="23" style="8" bestFit="1" customWidth="1"/>
    <col min="11527" max="11527" width="1.375" style="8" customWidth="1"/>
    <col min="11528" max="11528" width="9.375" style="8"/>
    <col min="11529" max="11529" width="13.625" style="8" bestFit="1" customWidth="1"/>
    <col min="11530" max="11772" width="9.375" style="8"/>
    <col min="11773" max="11773" width="12.625" style="8" customWidth="1"/>
    <col min="11774" max="11774" width="38" style="8" customWidth="1"/>
    <col min="11775" max="11775" width="2.375" style="8" customWidth="1"/>
    <col min="11776" max="11776" width="21.375" style="8" bestFit="1" customWidth="1"/>
    <col min="11777" max="11777" width="3.625" style="8" customWidth="1"/>
    <col min="11778" max="11778" width="21.375" style="8" bestFit="1" customWidth="1"/>
    <col min="11779" max="11779" width="3.625" style="8" customWidth="1"/>
    <col min="11780" max="11780" width="23" style="8" bestFit="1" customWidth="1"/>
    <col min="11781" max="11781" width="3.625" style="8" customWidth="1"/>
    <col min="11782" max="11782" width="23" style="8" bestFit="1" customWidth="1"/>
    <col min="11783" max="11783" width="1.375" style="8" customWidth="1"/>
    <col min="11784" max="11784" width="9.375" style="8"/>
    <col min="11785" max="11785" width="13.625" style="8" bestFit="1" customWidth="1"/>
    <col min="11786" max="12028" width="9.375" style="8"/>
    <col min="12029" max="12029" width="12.625" style="8" customWidth="1"/>
    <col min="12030" max="12030" width="38" style="8" customWidth="1"/>
    <col min="12031" max="12031" width="2.375" style="8" customWidth="1"/>
    <col min="12032" max="12032" width="21.375" style="8" bestFit="1" customWidth="1"/>
    <col min="12033" max="12033" width="3.625" style="8" customWidth="1"/>
    <col min="12034" max="12034" width="21.375" style="8" bestFit="1" customWidth="1"/>
    <col min="12035" max="12035" width="3.625" style="8" customWidth="1"/>
    <col min="12036" max="12036" width="23" style="8" bestFit="1" customWidth="1"/>
    <col min="12037" max="12037" width="3.625" style="8" customWidth="1"/>
    <col min="12038" max="12038" width="23" style="8" bestFit="1" customWidth="1"/>
    <col min="12039" max="12039" width="1.375" style="8" customWidth="1"/>
    <col min="12040" max="12040" width="9.375" style="8"/>
    <col min="12041" max="12041" width="13.625" style="8" bestFit="1" customWidth="1"/>
    <col min="12042" max="12284" width="9.375" style="8"/>
    <col min="12285" max="12285" width="12.625" style="8" customWidth="1"/>
    <col min="12286" max="12286" width="38" style="8" customWidth="1"/>
    <col min="12287" max="12287" width="2.375" style="8" customWidth="1"/>
    <col min="12288" max="12288" width="21.375" style="8" bestFit="1" customWidth="1"/>
    <col min="12289" max="12289" width="3.625" style="8" customWidth="1"/>
    <col min="12290" max="12290" width="21.375" style="8" bestFit="1" customWidth="1"/>
    <col min="12291" max="12291" width="3.625" style="8" customWidth="1"/>
    <col min="12292" max="12292" width="23" style="8" bestFit="1" customWidth="1"/>
    <col min="12293" max="12293" width="3.625" style="8" customWidth="1"/>
    <col min="12294" max="12294" width="23" style="8" bestFit="1" customWidth="1"/>
    <col min="12295" max="12295" width="1.375" style="8" customWidth="1"/>
    <col min="12296" max="12296" width="9.375" style="8"/>
    <col min="12297" max="12297" width="13.625" style="8" bestFit="1" customWidth="1"/>
    <col min="12298" max="12540" width="9.375" style="8"/>
    <col min="12541" max="12541" width="12.625" style="8" customWidth="1"/>
    <col min="12542" max="12542" width="38" style="8" customWidth="1"/>
    <col min="12543" max="12543" width="2.375" style="8" customWidth="1"/>
    <col min="12544" max="12544" width="21.375" style="8" bestFit="1" customWidth="1"/>
    <col min="12545" max="12545" width="3.625" style="8" customWidth="1"/>
    <col min="12546" max="12546" width="21.375" style="8" bestFit="1" customWidth="1"/>
    <col min="12547" max="12547" width="3.625" style="8" customWidth="1"/>
    <col min="12548" max="12548" width="23" style="8" bestFit="1" customWidth="1"/>
    <col min="12549" max="12549" width="3.625" style="8" customWidth="1"/>
    <col min="12550" max="12550" width="23" style="8" bestFit="1" customWidth="1"/>
    <col min="12551" max="12551" width="1.375" style="8" customWidth="1"/>
    <col min="12552" max="12552" width="9.375" style="8"/>
    <col min="12553" max="12553" width="13.625" style="8" bestFit="1" customWidth="1"/>
    <col min="12554" max="12796" width="9.375" style="8"/>
    <col min="12797" max="12797" width="12.625" style="8" customWidth="1"/>
    <col min="12798" max="12798" width="38" style="8" customWidth="1"/>
    <col min="12799" max="12799" width="2.375" style="8" customWidth="1"/>
    <col min="12800" max="12800" width="21.375" style="8" bestFit="1" customWidth="1"/>
    <col min="12801" max="12801" width="3.625" style="8" customWidth="1"/>
    <col min="12802" max="12802" width="21.375" style="8" bestFit="1" customWidth="1"/>
    <col min="12803" max="12803" width="3.625" style="8" customWidth="1"/>
    <col min="12804" max="12804" width="23" style="8" bestFit="1" customWidth="1"/>
    <col min="12805" max="12805" width="3.625" style="8" customWidth="1"/>
    <col min="12806" max="12806" width="23" style="8" bestFit="1" customWidth="1"/>
    <col min="12807" max="12807" width="1.375" style="8" customWidth="1"/>
    <col min="12808" max="12808" width="9.375" style="8"/>
    <col min="12809" max="12809" width="13.625" style="8" bestFit="1" customWidth="1"/>
    <col min="12810" max="13052" width="9.375" style="8"/>
    <col min="13053" max="13053" width="12.625" style="8" customWidth="1"/>
    <col min="13054" max="13054" width="38" style="8" customWidth="1"/>
    <col min="13055" max="13055" width="2.375" style="8" customWidth="1"/>
    <col min="13056" max="13056" width="21.375" style="8" bestFit="1" customWidth="1"/>
    <col min="13057" max="13057" width="3.625" style="8" customWidth="1"/>
    <col min="13058" max="13058" width="21.375" style="8" bestFit="1" customWidth="1"/>
    <col min="13059" max="13059" width="3.625" style="8" customWidth="1"/>
    <col min="13060" max="13060" width="23" style="8" bestFit="1" customWidth="1"/>
    <col min="13061" max="13061" width="3.625" style="8" customWidth="1"/>
    <col min="13062" max="13062" width="23" style="8" bestFit="1" customWidth="1"/>
    <col min="13063" max="13063" width="1.375" style="8" customWidth="1"/>
    <col min="13064" max="13064" width="9.375" style="8"/>
    <col min="13065" max="13065" width="13.625" style="8" bestFit="1" customWidth="1"/>
    <col min="13066" max="13308" width="9.375" style="8"/>
    <col min="13309" max="13309" width="12.625" style="8" customWidth="1"/>
    <col min="13310" max="13310" width="38" style="8" customWidth="1"/>
    <col min="13311" max="13311" width="2.375" style="8" customWidth="1"/>
    <col min="13312" max="13312" width="21.375" style="8" bestFit="1" customWidth="1"/>
    <col min="13313" max="13313" width="3.625" style="8" customWidth="1"/>
    <col min="13314" max="13314" width="21.375" style="8" bestFit="1" customWidth="1"/>
    <col min="13315" max="13315" width="3.625" style="8" customWidth="1"/>
    <col min="13316" max="13316" width="23" style="8" bestFit="1" customWidth="1"/>
    <col min="13317" max="13317" width="3.625" style="8" customWidth="1"/>
    <col min="13318" max="13318" width="23" style="8" bestFit="1" customWidth="1"/>
    <col min="13319" max="13319" width="1.375" style="8" customWidth="1"/>
    <col min="13320" max="13320" width="9.375" style="8"/>
    <col min="13321" max="13321" width="13.625" style="8" bestFit="1" customWidth="1"/>
    <col min="13322" max="13564" width="9.375" style="8"/>
    <col min="13565" max="13565" width="12.625" style="8" customWidth="1"/>
    <col min="13566" max="13566" width="38" style="8" customWidth="1"/>
    <col min="13567" max="13567" width="2.375" style="8" customWidth="1"/>
    <col min="13568" max="13568" width="21.375" style="8" bestFit="1" customWidth="1"/>
    <col min="13569" max="13569" width="3.625" style="8" customWidth="1"/>
    <col min="13570" max="13570" width="21.375" style="8" bestFit="1" customWidth="1"/>
    <col min="13571" max="13571" width="3.625" style="8" customWidth="1"/>
    <col min="13572" max="13572" width="23" style="8" bestFit="1" customWidth="1"/>
    <col min="13573" max="13573" width="3.625" style="8" customWidth="1"/>
    <col min="13574" max="13574" width="23" style="8" bestFit="1" customWidth="1"/>
    <col min="13575" max="13575" width="1.375" style="8" customWidth="1"/>
    <col min="13576" max="13576" width="9.375" style="8"/>
    <col min="13577" max="13577" width="13.625" style="8" bestFit="1" customWidth="1"/>
    <col min="13578" max="13820" width="9.375" style="8"/>
    <col min="13821" max="13821" width="12.625" style="8" customWidth="1"/>
    <col min="13822" max="13822" width="38" style="8" customWidth="1"/>
    <col min="13823" max="13823" width="2.375" style="8" customWidth="1"/>
    <col min="13824" max="13824" width="21.375" style="8" bestFit="1" customWidth="1"/>
    <col min="13825" max="13825" width="3.625" style="8" customWidth="1"/>
    <col min="13826" max="13826" width="21.375" style="8" bestFit="1" customWidth="1"/>
    <col min="13827" max="13827" width="3.625" style="8" customWidth="1"/>
    <col min="13828" max="13828" width="23" style="8" bestFit="1" customWidth="1"/>
    <col min="13829" max="13829" width="3.625" style="8" customWidth="1"/>
    <col min="13830" max="13830" width="23" style="8" bestFit="1" customWidth="1"/>
    <col min="13831" max="13831" width="1.375" style="8" customWidth="1"/>
    <col min="13832" max="13832" width="9.375" style="8"/>
    <col min="13833" max="13833" width="13.625" style="8" bestFit="1" customWidth="1"/>
    <col min="13834" max="14076" width="9.375" style="8"/>
    <col min="14077" max="14077" width="12.625" style="8" customWidth="1"/>
    <col min="14078" max="14078" width="38" style="8" customWidth="1"/>
    <col min="14079" max="14079" width="2.375" style="8" customWidth="1"/>
    <col min="14080" max="14080" width="21.375" style="8" bestFit="1" customWidth="1"/>
    <col min="14081" max="14081" width="3.625" style="8" customWidth="1"/>
    <col min="14082" max="14082" width="21.375" style="8" bestFit="1" customWidth="1"/>
    <col min="14083" max="14083" width="3.625" style="8" customWidth="1"/>
    <col min="14084" max="14084" width="23" style="8" bestFit="1" customWidth="1"/>
    <col min="14085" max="14085" width="3.625" style="8" customWidth="1"/>
    <col min="14086" max="14086" width="23" style="8" bestFit="1" customWidth="1"/>
    <col min="14087" max="14087" width="1.375" style="8" customWidth="1"/>
    <col min="14088" max="14088" width="9.375" style="8"/>
    <col min="14089" max="14089" width="13.625" style="8" bestFit="1" customWidth="1"/>
    <col min="14090" max="14332" width="9.375" style="8"/>
    <col min="14333" max="14333" width="12.625" style="8" customWidth="1"/>
    <col min="14334" max="14334" width="38" style="8" customWidth="1"/>
    <col min="14335" max="14335" width="2.375" style="8" customWidth="1"/>
    <col min="14336" max="14336" width="21.375" style="8" bestFit="1" customWidth="1"/>
    <col min="14337" max="14337" width="3.625" style="8" customWidth="1"/>
    <col min="14338" max="14338" width="21.375" style="8" bestFit="1" customWidth="1"/>
    <col min="14339" max="14339" width="3.625" style="8" customWidth="1"/>
    <col min="14340" max="14340" width="23" style="8" bestFit="1" customWidth="1"/>
    <col min="14341" max="14341" width="3.625" style="8" customWidth="1"/>
    <col min="14342" max="14342" width="23" style="8" bestFit="1" customWidth="1"/>
    <col min="14343" max="14343" width="1.375" style="8" customWidth="1"/>
    <col min="14344" max="14344" width="9.375" style="8"/>
    <col min="14345" max="14345" width="13.625" style="8" bestFit="1" customWidth="1"/>
    <col min="14346" max="14588" width="9.375" style="8"/>
    <col min="14589" max="14589" width="12.625" style="8" customWidth="1"/>
    <col min="14590" max="14590" width="38" style="8" customWidth="1"/>
    <col min="14591" max="14591" width="2.375" style="8" customWidth="1"/>
    <col min="14592" max="14592" width="21.375" style="8" bestFit="1" customWidth="1"/>
    <col min="14593" max="14593" width="3.625" style="8" customWidth="1"/>
    <col min="14594" max="14594" width="21.375" style="8" bestFit="1" customWidth="1"/>
    <col min="14595" max="14595" width="3.625" style="8" customWidth="1"/>
    <col min="14596" max="14596" width="23" style="8" bestFit="1" customWidth="1"/>
    <col min="14597" max="14597" width="3.625" style="8" customWidth="1"/>
    <col min="14598" max="14598" width="23" style="8" bestFit="1" customWidth="1"/>
    <col min="14599" max="14599" width="1.375" style="8" customWidth="1"/>
    <col min="14600" max="14600" width="9.375" style="8"/>
    <col min="14601" max="14601" width="13.625" style="8" bestFit="1" customWidth="1"/>
    <col min="14602" max="14844" width="9.375" style="8"/>
    <col min="14845" max="14845" width="12.625" style="8" customWidth="1"/>
    <col min="14846" max="14846" width="38" style="8" customWidth="1"/>
    <col min="14847" max="14847" width="2.375" style="8" customWidth="1"/>
    <col min="14848" max="14848" width="21.375" style="8" bestFit="1" customWidth="1"/>
    <col min="14849" max="14849" width="3.625" style="8" customWidth="1"/>
    <col min="14850" max="14850" width="21.375" style="8" bestFit="1" customWidth="1"/>
    <col min="14851" max="14851" width="3.625" style="8" customWidth="1"/>
    <col min="14852" max="14852" width="23" style="8" bestFit="1" customWidth="1"/>
    <col min="14853" max="14853" width="3.625" style="8" customWidth="1"/>
    <col min="14854" max="14854" width="23" style="8" bestFit="1" customWidth="1"/>
    <col min="14855" max="14855" width="1.375" style="8" customWidth="1"/>
    <col min="14856" max="14856" width="9.375" style="8"/>
    <col min="14857" max="14857" width="13.625" style="8" bestFit="1" customWidth="1"/>
    <col min="14858" max="15100" width="9.375" style="8"/>
    <col min="15101" max="15101" width="12.625" style="8" customWidth="1"/>
    <col min="15102" max="15102" width="38" style="8" customWidth="1"/>
    <col min="15103" max="15103" width="2.375" style="8" customWidth="1"/>
    <col min="15104" max="15104" width="21.375" style="8" bestFit="1" customWidth="1"/>
    <col min="15105" max="15105" width="3.625" style="8" customWidth="1"/>
    <col min="15106" max="15106" width="21.375" style="8" bestFit="1" customWidth="1"/>
    <col min="15107" max="15107" width="3.625" style="8" customWidth="1"/>
    <col min="15108" max="15108" width="23" style="8" bestFit="1" customWidth="1"/>
    <col min="15109" max="15109" width="3.625" style="8" customWidth="1"/>
    <col min="15110" max="15110" width="23" style="8" bestFit="1" customWidth="1"/>
    <col min="15111" max="15111" width="1.375" style="8" customWidth="1"/>
    <col min="15112" max="15112" width="9.375" style="8"/>
    <col min="15113" max="15113" width="13.625" style="8" bestFit="1" customWidth="1"/>
    <col min="15114" max="15356" width="9.375" style="8"/>
    <col min="15357" max="15357" width="12.625" style="8" customWidth="1"/>
    <col min="15358" max="15358" width="38" style="8" customWidth="1"/>
    <col min="15359" max="15359" width="2.375" style="8" customWidth="1"/>
    <col min="15360" max="15360" width="21.375" style="8" bestFit="1" customWidth="1"/>
    <col min="15361" max="15361" width="3.625" style="8" customWidth="1"/>
    <col min="15362" max="15362" width="21.375" style="8" bestFit="1" customWidth="1"/>
    <col min="15363" max="15363" width="3.625" style="8" customWidth="1"/>
    <col min="15364" max="15364" width="23" style="8" bestFit="1" customWidth="1"/>
    <col min="15365" max="15365" width="3.625" style="8" customWidth="1"/>
    <col min="15366" max="15366" width="23" style="8" bestFit="1" customWidth="1"/>
    <col min="15367" max="15367" width="1.375" style="8" customWidth="1"/>
    <col min="15368" max="15368" width="9.375" style="8"/>
    <col min="15369" max="15369" width="13.625" style="8" bestFit="1" customWidth="1"/>
    <col min="15370" max="15612" width="9.375" style="8"/>
    <col min="15613" max="15613" width="12.625" style="8" customWidth="1"/>
    <col min="15614" max="15614" width="38" style="8" customWidth="1"/>
    <col min="15615" max="15615" width="2.375" style="8" customWidth="1"/>
    <col min="15616" max="15616" width="21.375" style="8" bestFit="1" customWidth="1"/>
    <col min="15617" max="15617" width="3.625" style="8" customWidth="1"/>
    <col min="15618" max="15618" width="21.375" style="8" bestFit="1" customWidth="1"/>
    <col min="15619" max="15619" width="3.625" style="8" customWidth="1"/>
    <col min="15620" max="15620" width="23" style="8" bestFit="1" customWidth="1"/>
    <col min="15621" max="15621" width="3.625" style="8" customWidth="1"/>
    <col min="15622" max="15622" width="23" style="8" bestFit="1" customWidth="1"/>
    <col min="15623" max="15623" width="1.375" style="8" customWidth="1"/>
    <col min="15624" max="15624" width="9.375" style="8"/>
    <col min="15625" max="15625" width="13.625" style="8" bestFit="1" customWidth="1"/>
    <col min="15626" max="15868" width="9.375" style="8"/>
    <col min="15869" max="15869" width="12.625" style="8" customWidth="1"/>
    <col min="15870" max="15870" width="38" style="8" customWidth="1"/>
    <col min="15871" max="15871" width="2.375" style="8" customWidth="1"/>
    <col min="15872" max="15872" width="21.375" style="8" bestFit="1" customWidth="1"/>
    <col min="15873" max="15873" width="3.625" style="8" customWidth="1"/>
    <col min="15874" max="15874" width="21.375" style="8" bestFit="1" customWidth="1"/>
    <col min="15875" max="15875" width="3.625" style="8" customWidth="1"/>
    <col min="15876" max="15876" width="23" style="8" bestFit="1" customWidth="1"/>
    <col min="15877" max="15877" width="3.625" style="8" customWidth="1"/>
    <col min="15878" max="15878" width="23" style="8" bestFit="1" customWidth="1"/>
    <col min="15879" max="15879" width="1.375" style="8" customWidth="1"/>
    <col min="15880" max="15880" width="9.375" style="8"/>
    <col min="15881" max="15881" width="13.625" style="8" bestFit="1" customWidth="1"/>
    <col min="15882" max="16124" width="9.375" style="8"/>
    <col min="16125" max="16125" width="12.625" style="8" customWidth="1"/>
    <col min="16126" max="16126" width="38" style="8" customWidth="1"/>
    <col min="16127" max="16127" width="2.375" style="8" customWidth="1"/>
    <col min="16128" max="16128" width="21.375" style="8" bestFit="1" customWidth="1"/>
    <col min="16129" max="16129" width="3.625" style="8" customWidth="1"/>
    <col min="16130" max="16130" width="21.375" style="8" bestFit="1" customWidth="1"/>
    <col min="16131" max="16131" width="3.625" style="8" customWidth="1"/>
    <col min="16132" max="16132" width="23" style="8" bestFit="1" customWidth="1"/>
    <col min="16133" max="16133" width="3.625" style="8" customWidth="1"/>
    <col min="16134" max="16134" width="23" style="8" bestFit="1" customWidth="1"/>
    <col min="16135" max="16135" width="1.375" style="8" customWidth="1"/>
    <col min="16136" max="16136" width="9.375" style="8"/>
    <col min="16137" max="16137" width="13.625" style="8" bestFit="1" customWidth="1"/>
    <col min="16138" max="16384" width="9.375" style="8"/>
  </cols>
  <sheetData>
    <row r="1" spans="1:7" x14ac:dyDescent="0.2">
      <c r="A1" s="96" t="str">
        <f>'قائمة الدخل'!B1</f>
        <v>شركة بصمة الخليج المحدودة</v>
      </c>
      <c r="B1" s="96"/>
      <c r="C1" s="96"/>
      <c r="D1" s="96"/>
      <c r="E1" s="96"/>
      <c r="F1" s="96"/>
      <c r="G1" s="96"/>
    </row>
    <row r="2" spans="1:7" x14ac:dyDescent="0.2">
      <c r="A2" s="97" t="str">
        <f>'قائمة الدخل'!B2</f>
        <v>شركة شخص واحد - ذات مسئولية محدودة</v>
      </c>
      <c r="B2" s="97"/>
      <c r="C2" s="97"/>
      <c r="D2" s="97"/>
      <c r="E2" s="97"/>
      <c r="F2" s="97"/>
      <c r="G2" s="97"/>
    </row>
    <row r="3" spans="1:7" x14ac:dyDescent="0.2">
      <c r="A3" s="96" t="s">
        <v>251</v>
      </c>
      <c r="B3" s="96"/>
      <c r="C3" s="96"/>
      <c r="D3" s="96"/>
      <c r="E3" s="96"/>
      <c r="F3" s="96"/>
      <c r="G3" s="96"/>
    </row>
    <row r="4" spans="1:7" x14ac:dyDescent="0.2">
      <c r="A4" s="98" t="str">
        <f>'قائمة الدخل'!B4</f>
        <v>(جميع المبالغ بالريال السعودي)</v>
      </c>
      <c r="B4" s="98"/>
      <c r="C4" s="98"/>
      <c r="D4" s="98"/>
      <c r="E4" s="98"/>
      <c r="F4" s="98"/>
      <c r="G4" s="98"/>
    </row>
    <row r="5" spans="1:7" ht="24.95" customHeight="1" x14ac:dyDescent="0.2">
      <c r="B5" s="15"/>
      <c r="C5" s="17"/>
      <c r="D5" s="17"/>
      <c r="E5" s="17"/>
      <c r="F5" s="17"/>
    </row>
    <row r="6" spans="1:7" ht="24.95" customHeight="1" x14ac:dyDescent="0.2">
      <c r="C6" s="13" t="s">
        <v>4</v>
      </c>
      <c r="D6" s="42"/>
      <c r="E6" s="13" t="s">
        <v>253</v>
      </c>
      <c r="F6" s="42"/>
      <c r="G6" s="12" t="s">
        <v>3</v>
      </c>
    </row>
    <row r="7" spans="1:7" ht="24.95" customHeight="1" x14ac:dyDescent="0.2">
      <c r="B7" s="7" t="s">
        <v>262</v>
      </c>
      <c r="C7" s="88">
        <v>0</v>
      </c>
      <c r="D7" s="7"/>
      <c r="E7" s="88">
        <v>0</v>
      </c>
      <c r="F7" s="7"/>
      <c r="G7" s="7">
        <f t="shared" ref="G7:G12" si="0">SUM(C7:E7)</f>
        <v>0</v>
      </c>
    </row>
    <row r="8" spans="1:7" ht="24.95" customHeight="1" x14ac:dyDescent="0.2">
      <c r="B8" s="9" t="s">
        <v>4</v>
      </c>
      <c r="C8" s="9">
        <v>200000</v>
      </c>
      <c r="D8" s="7"/>
      <c r="E8" s="88">
        <v>0</v>
      </c>
      <c r="F8" s="7"/>
      <c r="G8" s="7">
        <f t="shared" si="0"/>
        <v>200000</v>
      </c>
    </row>
    <row r="9" spans="1:7" ht="24.95" customHeight="1" x14ac:dyDescent="0.2">
      <c r="B9" s="58" t="str">
        <f>'قائمة الدخل'!B14</f>
        <v>صافي ربح الفترة</v>
      </c>
      <c r="C9" s="94">
        <v>0</v>
      </c>
      <c r="D9" s="32"/>
      <c r="E9" s="59">
        <f>'قائمة الدخل'!E16</f>
        <v>427415</v>
      </c>
      <c r="F9" s="32"/>
      <c r="G9" s="60">
        <f t="shared" si="0"/>
        <v>427415</v>
      </c>
    </row>
    <row r="10" spans="1:7" ht="24.95" customHeight="1" x14ac:dyDescent="0.2">
      <c r="B10" s="61" t="s">
        <v>23</v>
      </c>
      <c r="C10" s="89">
        <v>0</v>
      </c>
      <c r="D10" s="10"/>
      <c r="E10" s="89">
        <v>0</v>
      </c>
      <c r="F10" s="10"/>
      <c r="G10" s="62">
        <f t="shared" si="0"/>
        <v>0</v>
      </c>
    </row>
    <row r="11" spans="1:7" ht="24.95" customHeight="1" x14ac:dyDescent="0.2">
      <c r="B11" s="9" t="s">
        <v>252</v>
      </c>
      <c r="C11" s="7">
        <f>SUM(C9:C10)</f>
        <v>0</v>
      </c>
      <c r="D11" s="9"/>
      <c r="E11" s="9">
        <f>SUM(E9:E10)</f>
        <v>427415</v>
      </c>
      <c r="F11" s="9"/>
      <c r="G11" s="7">
        <f t="shared" si="0"/>
        <v>427415</v>
      </c>
    </row>
    <row r="12" spans="1:7" ht="24.95" customHeight="1" thickBot="1" x14ac:dyDescent="0.25">
      <c r="B12" s="7" t="s">
        <v>22</v>
      </c>
      <c r="C12" s="63">
        <f>C7+C11+C8</f>
        <v>200000</v>
      </c>
      <c r="D12" s="7"/>
      <c r="E12" s="63">
        <f>E7+E11+E8</f>
        <v>427415</v>
      </c>
      <c r="F12" s="7"/>
      <c r="G12" s="63">
        <f t="shared" si="0"/>
        <v>627415</v>
      </c>
    </row>
    <row r="13" spans="1:7" ht="24.95" customHeight="1" thickTop="1" x14ac:dyDescent="0.2">
      <c r="B13" s="7"/>
      <c r="C13" s="7"/>
      <c r="D13" s="7"/>
      <c r="E13" s="7"/>
      <c r="F13" s="7"/>
      <c r="G13" s="7"/>
    </row>
    <row r="14" spans="1:7" ht="24.95" customHeight="1" x14ac:dyDescent="0.2">
      <c r="B14" s="7"/>
      <c r="C14" s="7"/>
      <c r="D14" s="7"/>
      <c r="E14" s="7"/>
      <c r="F14" s="7"/>
      <c r="G14" s="7"/>
    </row>
    <row r="15" spans="1:7" ht="24.95" customHeight="1" x14ac:dyDescent="0.2">
      <c r="B15" s="7"/>
      <c r="C15" s="7"/>
      <c r="D15" s="7"/>
      <c r="E15" s="7"/>
      <c r="F15" s="7"/>
      <c r="G15" s="7"/>
    </row>
    <row r="16" spans="1:7" ht="24.95" customHeight="1" x14ac:dyDescent="0.2">
      <c r="B16" s="7"/>
      <c r="C16" s="7"/>
      <c r="D16" s="7"/>
      <c r="E16" s="7"/>
      <c r="F16" s="7"/>
      <c r="G16" s="7"/>
    </row>
    <row r="17" spans="1:7" ht="24.95" customHeight="1" x14ac:dyDescent="0.2">
      <c r="B17" s="7"/>
      <c r="C17" s="7"/>
      <c r="D17" s="7"/>
      <c r="E17" s="7"/>
      <c r="F17" s="7"/>
      <c r="G17" s="7"/>
    </row>
    <row r="18" spans="1:7" ht="24.95" customHeight="1" x14ac:dyDescent="0.2">
      <c r="B18" s="7"/>
      <c r="C18" s="7"/>
      <c r="D18" s="7"/>
      <c r="E18" s="7"/>
      <c r="F18" s="7"/>
      <c r="G18" s="7"/>
    </row>
    <row r="19" spans="1:7" ht="20.25" customHeight="1" x14ac:dyDescent="0.2">
      <c r="C19" s="17"/>
      <c r="D19" s="17"/>
      <c r="E19" s="17"/>
      <c r="F19" s="17"/>
    </row>
    <row r="20" spans="1:7" ht="24.95" customHeight="1" x14ac:dyDescent="0.2">
      <c r="B20" s="95" t="str">
        <f>'قائمة الدخل'!B28:E28</f>
        <v>"إن الإيضاحات المرفقة من (1) إلى (18) تشكل جزءً لا يتجزأ من هذه القوائم المالية وتقرأ معها"</v>
      </c>
      <c r="C20" s="95"/>
      <c r="D20" s="95"/>
      <c r="E20" s="95"/>
      <c r="F20" s="95"/>
      <c r="G20" s="95"/>
    </row>
    <row r="21" spans="1:7" ht="21.95" customHeight="1" x14ac:dyDescent="0.2">
      <c r="A21" s="64"/>
      <c r="B21" s="101">
        <f>'قائمة الدخل'!B29:E29+1</f>
        <v>7</v>
      </c>
      <c r="C21" s="101"/>
      <c r="D21" s="101"/>
      <c r="E21" s="101"/>
      <c r="F21" s="101"/>
      <c r="G21" s="101"/>
    </row>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6">
    <mergeCell ref="A1:G1"/>
    <mergeCell ref="A2:G2"/>
    <mergeCell ref="A3:G3"/>
    <mergeCell ref="A4:G4"/>
    <mergeCell ref="B21:G21"/>
    <mergeCell ref="B20:G20"/>
  </mergeCells>
  <pageMargins left="0.39370078740157483" right="1.85" top="0.78740157480314965" bottom="0" header="0.39370078740157483" footer="0.19685039370078741"/>
  <pageSetup paperSize="9" firstPageNumber="5" orientation="landscape" r:id="rId2"/>
  <ignoredErrors>
    <ignoredError sqref="D7" formulaRange="1"/>
  </ignoredError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2"/>
  <sheetViews>
    <sheetView rightToLeft="1" view="pageBreakPreview" topLeftCell="A6" zoomScaleNormal="130" zoomScaleSheetLayoutView="100" workbookViewId="0">
      <selection activeCell="I18" sqref="I18"/>
    </sheetView>
  </sheetViews>
  <sheetFormatPr defaultColWidth="9.375" defaultRowHeight="20.25" x14ac:dyDescent="0.2"/>
  <cols>
    <col min="1" max="1" width="2.875" style="8" customWidth="1"/>
    <col min="2" max="2" width="51.625" style="8" customWidth="1"/>
    <col min="3" max="3" width="19.75" style="8" customWidth="1"/>
    <col min="4" max="4" width="2.875" style="8" customWidth="1"/>
    <col min="5" max="246" width="9.375" style="8"/>
    <col min="247" max="247" width="12.625" style="8" customWidth="1"/>
    <col min="248" max="248" width="52.5" style="8" customWidth="1"/>
    <col min="249" max="249" width="1" style="8" customWidth="1"/>
    <col min="250" max="250" width="18.625" style="8" customWidth="1"/>
    <col min="251" max="251" width="1.625" style="8" customWidth="1"/>
    <col min="252" max="252" width="18.625" style="8" customWidth="1"/>
    <col min="253" max="253" width="1.375" style="8" customWidth="1"/>
    <col min="254" max="254" width="1" style="8" customWidth="1"/>
    <col min="255" max="255" width="1.5" style="8" customWidth="1"/>
    <col min="256" max="256" width="13.625" style="8" bestFit="1" customWidth="1"/>
    <col min="257" max="257" width="18.375" style="8" bestFit="1" customWidth="1"/>
    <col min="258" max="258" width="16.375" style="8" customWidth="1"/>
    <col min="259" max="259" width="14.5" style="8" bestFit="1" customWidth="1"/>
    <col min="260" max="502" width="9.375" style="8"/>
    <col min="503" max="503" width="12.625" style="8" customWidth="1"/>
    <col min="504" max="504" width="52.5" style="8" customWidth="1"/>
    <col min="505" max="505" width="1" style="8" customWidth="1"/>
    <col min="506" max="506" width="18.625" style="8" customWidth="1"/>
    <col min="507" max="507" width="1.625" style="8" customWidth="1"/>
    <col min="508" max="508" width="18.625" style="8" customWidth="1"/>
    <col min="509" max="509" width="1.375" style="8" customWidth="1"/>
    <col min="510" max="510" width="1" style="8" customWidth="1"/>
    <col min="511" max="511" width="1.5" style="8" customWidth="1"/>
    <col min="512" max="512" width="13.625" style="8" bestFit="1" customWidth="1"/>
    <col min="513" max="513" width="18.375" style="8" bestFit="1" customWidth="1"/>
    <col min="514" max="514" width="16.375" style="8" customWidth="1"/>
    <col min="515" max="515" width="14.5" style="8" bestFit="1" customWidth="1"/>
    <col min="516" max="758" width="9.375" style="8"/>
    <col min="759" max="759" width="12.625" style="8" customWidth="1"/>
    <col min="760" max="760" width="52.5" style="8" customWidth="1"/>
    <col min="761" max="761" width="1" style="8" customWidth="1"/>
    <col min="762" max="762" width="18.625" style="8" customWidth="1"/>
    <col min="763" max="763" width="1.625" style="8" customWidth="1"/>
    <col min="764" max="764" width="18.625" style="8" customWidth="1"/>
    <col min="765" max="765" width="1.375" style="8" customWidth="1"/>
    <col min="766" max="766" width="1" style="8" customWidth="1"/>
    <col min="767" max="767" width="1.5" style="8" customWidth="1"/>
    <col min="768" max="768" width="13.625" style="8" bestFit="1" customWidth="1"/>
    <col min="769" max="769" width="18.375" style="8" bestFit="1" customWidth="1"/>
    <col min="770" max="770" width="16.375" style="8" customWidth="1"/>
    <col min="771" max="771" width="14.5" style="8" bestFit="1" customWidth="1"/>
    <col min="772" max="1014" width="9.375" style="8"/>
    <col min="1015" max="1015" width="12.625" style="8" customWidth="1"/>
    <col min="1016" max="1016" width="52.5" style="8" customWidth="1"/>
    <col min="1017" max="1017" width="1" style="8" customWidth="1"/>
    <col min="1018" max="1018" width="18.625" style="8" customWidth="1"/>
    <col min="1019" max="1019" width="1.625" style="8" customWidth="1"/>
    <col min="1020" max="1020" width="18.625" style="8" customWidth="1"/>
    <col min="1021" max="1021" width="1.375" style="8" customWidth="1"/>
    <col min="1022" max="1022" width="1" style="8" customWidth="1"/>
    <col min="1023" max="1023" width="1.5" style="8" customWidth="1"/>
    <col min="1024" max="1024" width="13.625" style="8" bestFit="1" customWidth="1"/>
    <col min="1025" max="1025" width="18.375" style="8" bestFit="1" customWidth="1"/>
    <col min="1026" max="1026" width="16.375" style="8" customWidth="1"/>
    <col min="1027" max="1027" width="14.5" style="8" bestFit="1" customWidth="1"/>
    <col min="1028" max="1270" width="9.375" style="8"/>
    <col min="1271" max="1271" width="12.625" style="8" customWidth="1"/>
    <col min="1272" max="1272" width="52.5" style="8" customWidth="1"/>
    <col min="1273" max="1273" width="1" style="8" customWidth="1"/>
    <col min="1274" max="1274" width="18.625" style="8" customWidth="1"/>
    <col min="1275" max="1275" width="1.625" style="8" customWidth="1"/>
    <col min="1276" max="1276" width="18.625" style="8" customWidth="1"/>
    <col min="1277" max="1277" width="1.375" style="8" customWidth="1"/>
    <col min="1278" max="1278" width="1" style="8" customWidth="1"/>
    <col min="1279" max="1279" width="1.5" style="8" customWidth="1"/>
    <col min="1280" max="1280" width="13.625" style="8" bestFit="1" customWidth="1"/>
    <col min="1281" max="1281" width="18.375" style="8" bestFit="1" customWidth="1"/>
    <col min="1282" max="1282" width="16.375" style="8" customWidth="1"/>
    <col min="1283" max="1283" width="14.5" style="8" bestFit="1" customWidth="1"/>
    <col min="1284" max="1526" width="9.375" style="8"/>
    <col min="1527" max="1527" width="12.625" style="8" customWidth="1"/>
    <col min="1528" max="1528" width="52.5" style="8" customWidth="1"/>
    <col min="1529" max="1529" width="1" style="8" customWidth="1"/>
    <col min="1530" max="1530" width="18.625" style="8" customWidth="1"/>
    <col min="1531" max="1531" width="1.625" style="8" customWidth="1"/>
    <col min="1532" max="1532" width="18.625" style="8" customWidth="1"/>
    <col min="1533" max="1533" width="1.375" style="8" customWidth="1"/>
    <col min="1534" max="1534" width="1" style="8" customWidth="1"/>
    <col min="1535" max="1535" width="1.5" style="8" customWidth="1"/>
    <col min="1536" max="1536" width="13.625" style="8" bestFit="1" customWidth="1"/>
    <col min="1537" max="1537" width="18.375" style="8" bestFit="1" customWidth="1"/>
    <col min="1538" max="1538" width="16.375" style="8" customWidth="1"/>
    <col min="1539" max="1539" width="14.5" style="8" bestFit="1" customWidth="1"/>
    <col min="1540" max="1782" width="9.375" style="8"/>
    <col min="1783" max="1783" width="12.625" style="8" customWidth="1"/>
    <col min="1784" max="1784" width="52.5" style="8" customWidth="1"/>
    <col min="1785" max="1785" width="1" style="8" customWidth="1"/>
    <col min="1786" max="1786" width="18.625" style="8" customWidth="1"/>
    <col min="1787" max="1787" width="1.625" style="8" customWidth="1"/>
    <col min="1788" max="1788" width="18.625" style="8" customWidth="1"/>
    <col min="1789" max="1789" width="1.375" style="8" customWidth="1"/>
    <col min="1790" max="1790" width="1" style="8" customWidth="1"/>
    <col min="1791" max="1791" width="1.5" style="8" customWidth="1"/>
    <col min="1792" max="1792" width="13.625" style="8" bestFit="1" customWidth="1"/>
    <col min="1793" max="1793" width="18.375" style="8" bestFit="1" customWidth="1"/>
    <col min="1794" max="1794" width="16.375" style="8" customWidth="1"/>
    <col min="1795" max="1795" width="14.5" style="8" bestFit="1" customWidth="1"/>
    <col min="1796" max="2038" width="9.375" style="8"/>
    <col min="2039" max="2039" width="12.625" style="8" customWidth="1"/>
    <col min="2040" max="2040" width="52.5" style="8" customWidth="1"/>
    <col min="2041" max="2041" width="1" style="8" customWidth="1"/>
    <col min="2042" max="2042" width="18.625" style="8" customWidth="1"/>
    <col min="2043" max="2043" width="1.625" style="8" customWidth="1"/>
    <col min="2044" max="2044" width="18.625" style="8" customWidth="1"/>
    <col min="2045" max="2045" width="1.375" style="8" customWidth="1"/>
    <col min="2046" max="2046" width="1" style="8" customWidth="1"/>
    <col min="2047" max="2047" width="1.5" style="8" customWidth="1"/>
    <col min="2048" max="2048" width="13.625" style="8" bestFit="1" customWidth="1"/>
    <col min="2049" max="2049" width="18.375" style="8" bestFit="1" customWidth="1"/>
    <col min="2050" max="2050" width="16.375" style="8" customWidth="1"/>
    <col min="2051" max="2051" width="14.5" style="8" bestFit="1" customWidth="1"/>
    <col min="2052" max="2294" width="9.375" style="8"/>
    <col min="2295" max="2295" width="12.625" style="8" customWidth="1"/>
    <col min="2296" max="2296" width="52.5" style="8" customWidth="1"/>
    <col min="2297" max="2297" width="1" style="8" customWidth="1"/>
    <col min="2298" max="2298" width="18.625" style="8" customWidth="1"/>
    <col min="2299" max="2299" width="1.625" style="8" customWidth="1"/>
    <col min="2300" max="2300" width="18.625" style="8" customWidth="1"/>
    <col min="2301" max="2301" width="1.375" style="8" customWidth="1"/>
    <col min="2302" max="2302" width="1" style="8" customWidth="1"/>
    <col min="2303" max="2303" width="1.5" style="8" customWidth="1"/>
    <col min="2304" max="2304" width="13.625" style="8" bestFit="1" customWidth="1"/>
    <col min="2305" max="2305" width="18.375" style="8" bestFit="1" customWidth="1"/>
    <col min="2306" max="2306" width="16.375" style="8" customWidth="1"/>
    <col min="2307" max="2307" width="14.5" style="8" bestFit="1" customWidth="1"/>
    <col min="2308" max="2550" width="9.375" style="8"/>
    <col min="2551" max="2551" width="12.625" style="8" customWidth="1"/>
    <col min="2552" max="2552" width="52.5" style="8" customWidth="1"/>
    <col min="2553" max="2553" width="1" style="8" customWidth="1"/>
    <col min="2554" max="2554" width="18.625" style="8" customWidth="1"/>
    <col min="2555" max="2555" width="1.625" style="8" customWidth="1"/>
    <col min="2556" max="2556" width="18.625" style="8" customWidth="1"/>
    <col min="2557" max="2557" width="1.375" style="8" customWidth="1"/>
    <col min="2558" max="2558" width="1" style="8" customWidth="1"/>
    <col min="2559" max="2559" width="1.5" style="8" customWidth="1"/>
    <col min="2560" max="2560" width="13.625" style="8" bestFit="1" customWidth="1"/>
    <col min="2561" max="2561" width="18.375" style="8" bestFit="1" customWidth="1"/>
    <col min="2562" max="2562" width="16.375" style="8" customWidth="1"/>
    <col min="2563" max="2563" width="14.5" style="8" bestFit="1" customWidth="1"/>
    <col min="2564" max="2806" width="9.375" style="8"/>
    <col min="2807" max="2807" width="12.625" style="8" customWidth="1"/>
    <col min="2808" max="2808" width="52.5" style="8" customWidth="1"/>
    <col min="2809" max="2809" width="1" style="8" customWidth="1"/>
    <col min="2810" max="2810" width="18.625" style="8" customWidth="1"/>
    <col min="2811" max="2811" width="1.625" style="8" customWidth="1"/>
    <col min="2812" max="2812" width="18.625" style="8" customWidth="1"/>
    <col min="2813" max="2813" width="1.375" style="8" customWidth="1"/>
    <col min="2814" max="2814" width="1" style="8" customWidth="1"/>
    <col min="2815" max="2815" width="1.5" style="8" customWidth="1"/>
    <col min="2816" max="2816" width="13.625" style="8" bestFit="1" customWidth="1"/>
    <col min="2817" max="2817" width="18.375" style="8" bestFit="1" customWidth="1"/>
    <col min="2818" max="2818" width="16.375" style="8" customWidth="1"/>
    <col min="2819" max="2819" width="14.5" style="8" bestFit="1" customWidth="1"/>
    <col min="2820" max="3062" width="9.375" style="8"/>
    <col min="3063" max="3063" width="12.625" style="8" customWidth="1"/>
    <col min="3064" max="3064" width="52.5" style="8" customWidth="1"/>
    <col min="3065" max="3065" width="1" style="8" customWidth="1"/>
    <col min="3066" max="3066" width="18.625" style="8" customWidth="1"/>
    <col min="3067" max="3067" width="1.625" style="8" customWidth="1"/>
    <col min="3068" max="3068" width="18.625" style="8" customWidth="1"/>
    <col min="3069" max="3069" width="1.375" style="8" customWidth="1"/>
    <col min="3070" max="3070" width="1" style="8" customWidth="1"/>
    <col min="3071" max="3071" width="1.5" style="8" customWidth="1"/>
    <col min="3072" max="3072" width="13.625" style="8" bestFit="1" customWidth="1"/>
    <col min="3073" max="3073" width="18.375" style="8" bestFit="1" customWidth="1"/>
    <col min="3074" max="3074" width="16.375" style="8" customWidth="1"/>
    <col min="3075" max="3075" width="14.5" style="8" bestFit="1" customWidth="1"/>
    <col min="3076" max="3318" width="9.375" style="8"/>
    <col min="3319" max="3319" width="12.625" style="8" customWidth="1"/>
    <col min="3320" max="3320" width="52.5" style="8" customWidth="1"/>
    <col min="3321" max="3321" width="1" style="8" customWidth="1"/>
    <col min="3322" max="3322" width="18.625" style="8" customWidth="1"/>
    <col min="3323" max="3323" width="1.625" style="8" customWidth="1"/>
    <col min="3324" max="3324" width="18.625" style="8" customWidth="1"/>
    <col min="3325" max="3325" width="1.375" style="8" customWidth="1"/>
    <col min="3326" max="3326" width="1" style="8" customWidth="1"/>
    <col min="3327" max="3327" width="1.5" style="8" customWidth="1"/>
    <col min="3328" max="3328" width="13.625" style="8" bestFit="1" customWidth="1"/>
    <col min="3329" max="3329" width="18.375" style="8" bestFit="1" customWidth="1"/>
    <col min="3330" max="3330" width="16.375" style="8" customWidth="1"/>
    <col min="3331" max="3331" width="14.5" style="8" bestFit="1" customWidth="1"/>
    <col min="3332" max="3574" width="9.375" style="8"/>
    <col min="3575" max="3575" width="12.625" style="8" customWidth="1"/>
    <col min="3576" max="3576" width="52.5" style="8" customWidth="1"/>
    <col min="3577" max="3577" width="1" style="8" customWidth="1"/>
    <col min="3578" max="3578" width="18.625" style="8" customWidth="1"/>
    <col min="3579" max="3579" width="1.625" style="8" customWidth="1"/>
    <col min="3580" max="3580" width="18.625" style="8" customWidth="1"/>
    <col min="3581" max="3581" width="1.375" style="8" customWidth="1"/>
    <col min="3582" max="3582" width="1" style="8" customWidth="1"/>
    <col min="3583" max="3583" width="1.5" style="8" customWidth="1"/>
    <col min="3584" max="3584" width="13.625" style="8" bestFit="1" customWidth="1"/>
    <col min="3585" max="3585" width="18.375" style="8" bestFit="1" customWidth="1"/>
    <col min="3586" max="3586" width="16.375" style="8" customWidth="1"/>
    <col min="3587" max="3587" width="14.5" style="8" bestFit="1" customWidth="1"/>
    <col min="3588" max="3830" width="9.375" style="8"/>
    <col min="3831" max="3831" width="12.625" style="8" customWidth="1"/>
    <col min="3832" max="3832" width="52.5" style="8" customWidth="1"/>
    <col min="3833" max="3833" width="1" style="8" customWidth="1"/>
    <col min="3834" max="3834" width="18.625" style="8" customWidth="1"/>
    <col min="3835" max="3835" width="1.625" style="8" customWidth="1"/>
    <col min="3836" max="3836" width="18.625" style="8" customWidth="1"/>
    <col min="3837" max="3837" width="1.375" style="8" customWidth="1"/>
    <col min="3838" max="3838" width="1" style="8" customWidth="1"/>
    <col min="3839" max="3839" width="1.5" style="8" customWidth="1"/>
    <col min="3840" max="3840" width="13.625" style="8" bestFit="1" customWidth="1"/>
    <col min="3841" max="3841" width="18.375" style="8" bestFit="1" customWidth="1"/>
    <col min="3842" max="3842" width="16.375" style="8" customWidth="1"/>
    <col min="3843" max="3843" width="14.5" style="8" bestFit="1" customWidth="1"/>
    <col min="3844" max="4086" width="9.375" style="8"/>
    <col min="4087" max="4087" width="12.625" style="8" customWidth="1"/>
    <col min="4088" max="4088" width="52.5" style="8" customWidth="1"/>
    <col min="4089" max="4089" width="1" style="8" customWidth="1"/>
    <col min="4090" max="4090" width="18.625" style="8" customWidth="1"/>
    <col min="4091" max="4091" width="1.625" style="8" customWidth="1"/>
    <col min="4092" max="4092" width="18.625" style="8" customWidth="1"/>
    <col min="4093" max="4093" width="1.375" style="8" customWidth="1"/>
    <col min="4094" max="4094" width="1" style="8" customWidth="1"/>
    <col min="4095" max="4095" width="1.5" style="8" customWidth="1"/>
    <col min="4096" max="4096" width="13.625" style="8" bestFit="1" customWidth="1"/>
    <col min="4097" max="4097" width="18.375" style="8" bestFit="1" customWidth="1"/>
    <col min="4098" max="4098" width="16.375" style="8" customWidth="1"/>
    <col min="4099" max="4099" width="14.5" style="8" bestFit="1" customWidth="1"/>
    <col min="4100" max="4342" width="9.375" style="8"/>
    <col min="4343" max="4343" width="12.625" style="8" customWidth="1"/>
    <col min="4344" max="4344" width="52.5" style="8" customWidth="1"/>
    <col min="4345" max="4345" width="1" style="8" customWidth="1"/>
    <col min="4346" max="4346" width="18.625" style="8" customWidth="1"/>
    <col min="4347" max="4347" width="1.625" style="8" customWidth="1"/>
    <col min="4348" max="4348" width="18.625" style="8" customWidth="1"/>
    <col min="4349" max="4349" width="1.375" style="8" customWidth="1"/>
    <col min="4350" max="4350" width="1" style="8" customWidth="1"/>
    <col min="4351" max="4351" width="1.5" style="8" customWidth="1"/>
    <col min="4352" max="4352" width="13.625" style="8" bestFit="1" customWidth="1"/>
    <col min="4353" max="4353" width="18.375" style="8" bestFit="1" customWidth="1"/>
    <col min="4354" max="4354" width="16.375" style="8" customWidth="1"/>
    <col min="4355" max="4355" width="14.5" style="8" bestFit="1" customWidth="1"/>
    <col min="4356" max="4598" width="9.375" style="8"/>
    <col min="4599" max="4599" width="12.625" style="8" customWidth="1"/>
    <col min="4600" max="4600" width="52.5" style="8" customWidth="1"/>
    <col min="4601" max="4601" width="1" style="8" customWidth="1"/>
    <col min="4602" max="4602" width="18.625" style="8" customWidth="1"/>
    <col min="4603" max="4603" width="1.625" style="8" customWidth="1"/>
    <col min="4604" max="4604" width="18.625" style="8" customWidth="1"/>
    <col min="4605" max="4605" width="1.375" style="8" customWidth="1"/>
    <col min="4606" max="4606" width="1" style="8" customWidth="1"/>
    <col min="4607" max="4607" width="1.5" style="8" customWidth="1"/>
    <col min="4608" max="4608" width="13.625" style="8" bestFit="1" customWidth="1"/>
    <col min="4609" max="4609" width="18.375" style="8" bestFit="1" customWidth="1"/>
    <col min="4610" max="4610" width="16.375" style="8" customWidth="1"/>
    <col min="4611" max="4611" width="14.5" style="8" bestFit="1" customWidth="1"/>
    <col min="4612" max="4854" width="9.375" style="8"/>
    <col min="4855" max="4855" width="12.625" style="8" customWidth="1"/>
    <col min="4856" max="4856" width="52.5" style="8" customWidth="1"/>
    <col min="4857" max="4857" width="1" style="8" customWidth="1"/>
    <col min="4858" max="4858" width="18.625" style="8" customWidth="1"/>
    <col min="4859" max="4859" width="1.625" style="8" customWidth="1"/>
    <col min="4860" max="4860" width="18.625" style="8" customWidth="1"/>
    <col min="4861" max="4861" width="1.375" style="8" customWidth="1"/>
    <col min="4862" max="4862" width="1" style="8" customWidth="1"/>
    <col min="4863" max="4863" width="1.5" style="8" customWidth="1"/>
    <col min="4864" max="4864" width="13.625" style="8" bestFit="1" customWidth="1"/>
    <col min="4865" max="4865" width="18.375" style="8" bestFit="1" customWidth="1"/>
    <col min="4866" max="4866" width="16.375" style="8" customWidth="1"/>
    <col min="4867" max="4867" width="14.5" style="8" bestFit="1" customWidth="1"/>
    <col min="4868" max="5110" width="9.375" style="8"/>
    <col min="5111" max="5111" width="12.625" style="8" customWidth="1"/>
    <col min="5112" max="5112" width="52.5" style="8" customWidth="1"/>
    <col min="5113" max="5113" width="1" style="8" customWidth="1"/>
    <col min="5114" max="5114" width="18.625" style="8" customWidth="1"/>
    <col min="5115" max="5115" width="1.625" style="8" customWidth="1"/>
    <col min="5116" max="5116" width="18.625" style="8" customWidth="1"/>
    <col min="5117" max="5117" width="1.375" style="8" customWidth="1"/>
    <col min="5118" max="5118" width="1" style="8" customWidth="1"/>
    <col min="5119" max="5119" width="1.5" style="8" customWidth="1"/>
    <col min="5120" max="5120" width="13.625" style="8" bestFit="1" customWidth="1"/>
    <col min="5121" max="5121" width="18.375" style="8" bestFit="1" customWidth="1"/>
    <col min="5122" max="5122" width="16.375" style="8" customWidth="1"/>
    <col min="5123" max="5123" width="14.5" style="8" bestFit="1" customWidth="1"/>
    <col min="5124" max="5366" width="9.375" style="8"/>
    <col min="5367" max="5367" width="12.625" style="8" customWidth="1"/>
    <col min="5368" max="5368" width="52.5" style="8" customWidth="1"/>
    <col min="5369" max="5369" width="1" style="8" customWidth="1"/>
    <col min="5370" max="5370" width="18.625" style="8" customWidth="1"/>
    <col min="5371" max="5371" width="1.625" style="8" customWidth="1"/>
    <col min="5372" max="5372" width="18.625" style="8" customWidth="1"/>
    <col min="5373" max="5373" width="1.375" style="8" customWidth="1"/>
    <col min="5374" max="5374" width="1" style="8" customWidth="1"/>
    <col min="5375" max="5375" width="1.5" style="8" customWidth="1"/>
    <col min="5376" max="5376" width="13.625" style="8" bestFit="1" customWidth="1"/>
    <col min="5377" max="5377" width="18.375" style="8" bestFit="1" customWidth="1"/>
    <col min="5378" max="5378" width="16.375" style="8" customWidth="1"/>
    <col min="5379" max="5379" width="14.5" style="8" bestFit="1" customWidth="1"/>
    <col min="5380" max="5622" width="9.375" style="8"/>
    <col min="5623" max="5623" width="12.625" style="8" customWidth="1"/>
    <col min="5624" max="5624" width="52.5" style="8" customWidth="1"/>
    <col min="5625" max="5625" width="1" style="8" customWidth="1"/>
    <col min="5626" max="5626" width="18.625" style="8" customWidth="1"/>
    <col min="5627" max="5627" width="1.625" style="8" customWidth="1"/>
    <col min="5628" max="5628" width="18.625" style="8" customWidth="1"/>
    <col min="5629" max="5629" width="1.375" style="8" customWidth="1"/>
    <col min="5630" max="5630" width="1" style="8" customWidth="1"/>
    <col min="5631" max="5631" width="1.5" style="8" customWidth="1"/>
    <col min="5632" max="5632" width="13.625" style="8" bestFit="1" customWidth="1"/>
    <col min="5633" max="5633" width="18.375" style="8" bestFit="1" customWidth="1"/>
    <col min="5634" max="5634" width="16.375" style="8" customWidth="1"/>
    <col min="5635" max="5635" width="14.5" style="8" bestFit="1" customWidth="1"/>
    <col min="5636" max="5878" width="9.375" style="8"/>
    <col min="5879" max="5879" width="12.625" style="8" customWidth="1"/>
    <col min="5880" max="5880" width="52.5" style="8" customWidth="1"/>
    <col min="5881" max="5881" width="1" style="8" customWidth="1"/>
    <col min="5882" max="5882" width="18.625" style="8" customWidth="1"/>
    <col min="5883" max="5883" width="1.625" style="8" customWidth="1"/>
    <col min="5884" max="5884" width="18.625" style="8" customWidth="1"/>
    <col min="5885" max="5885" width="1.375" style="8" customWidth="1"/>
    <col min="5886" max="5886" width="1" style="8" customWidth="1"/>
    <col min="5887" max="5887" width="1.5" style="8" customWidth="1"/>
    <col min="5888" max="5888" width="13.625" style="8" bestFit="1" customWidth="1"/>
    <col min="5889" max="5889" width="18.375" style="8" bestFit="1" customWidth="1"/>
    <col min="5890" max="5890" width="16.375" style="8" customWidth="1"/>
    <col min="5891" max="5891" width="14.5" style="8" bestFit="1" customWidth="1"/>
    <col min="5892" max="6134" width="9.375" style="8"/>
    <col min="6135" max="6135" width="12.625" style="8" customWidth="1"/>
    <col min="6136" max="6136" width="52.5" style="8" customWidth="1"/>
    <col min="6137" max="6137" width="1" style="8" customWidth="1"/>
    <col min="6138" max="6138" width="18.625" style="8" customWidth="1"/>
    <col min="6139" max="6139" width="1.625" style="8" customWidth="1"/>
    <col min="6140" max="6140" width="18.625" style="8" customWidth="1"/>
    <col min="6141" max="6141" width="1.375" style="8" customWidth="1"/>
    <col min="6142" max="6142" width="1" style="8" customWidth="1"/>
    <col min="6143" max="6143" width="1.5" style="8" customWidth="1"/>
    <col min="6144" max="6144" width="13.625" style="8" bestFit="1" customWidth="1"/>
    <col min="6145" max="6145" width="18.375" style="8" bestFit="1" customWidth="1"/>
    <col min="6146" max="6146" width="16.375" style="8" customWidth="1"/>
    <col min="6147" max="6147" width="14.5" style="8" bestFit="1" customWidth="1"/>
    <col min="6148" max="6390" width="9.375" style="8"/>
    <col min="6391" max="6391" width="12.625" style="8" customWidth="1"/>
    <col min="6392" max="6392" width="52.5" style="8" customWidth="1"/>
    <col min="6393" max="6393" width="1" style="8" customWidth="1"/>
    <col min="6394" max="6394" width="18.625" style="8" customWidth="1"/>
    <col min="6395" max="6395" width="1.625" style="8" customWidth="1"/>
    <col min="6396" max="6396" width="18.625" style="8" customWidth="1"/>
    <col min="6397" max="6397" width="1.375" style="8" customWidth="1"/>
    <col min="6398" max="6398" width="1" style="8" customWidth="1"/>
    <col min="6399" max="6399" width="1.5" style="8" customWidth="1"/>
    <col min="6400" max="6400" width="13.625" style="8" bestFit="1" customWidth="1"/>
    <col min="6401" max="6401" width="18.375" style="8" bestFit="1" customWidth="1"/>
    <col min="6402" max="6402" width="16.375" style="8" customWidth="1"/>
    <col min="6403" max="6403" width="14.5" style="8" bestFit="1" customWidth="1"/>
    <col min="6404" max="6646" width="9.375" style="8"/>
    <col min="6647" max="6647" width="12.625" style="8" customWidth="1"/>
    <col min="6648" max="6648" width="52.5" style="8" customWidth="1"/>
    <col min="6649" max="6649" width="1" style="8" customWidth="1"/>
    <col min="6650" max="6650" width="18.625" style="8" customWidth="1"/>
    <col min="6651" max="6651" width="1.625" style="8" customWidth="1"/>
    <col min="6652" max="6652" width="18.625" style="8" customWidth="1"/>
    <col min="6653" max="6653" width="1.375" style="8" customWidth="1"/>
    <col min="6654" max="6654" width="1" style="8" customWidth="1"/>
    <col min="6655" max="6655" width="1.5" style="8" customWidth="1"/>
    <col min="6656" max="6656" width="13.625" style="8" bestFit="1" customWidth="1"/>
    <col min="6657" max="6657" width="18.375" style="8" bestFit="1" customWidth="1"/>
    <col min="6658" max="6658" width="16.375" style="8" customWidth="1"/>
    <col min="6659" max="6659" width="14.5" style="8" bestFit="1" customWidth="1"/>
    <col min="6660" max="6902" width="9.375" style="8"/>
    <col min="6903" max="6903" width="12.625" style="8" customWidth="1"/>
    <col min="6904" max="6904" width="52.5" style="8" customWidth="1"/>
    <col min="6905" max="6905" width="1" style="8" customWidth="1"/>
    <col min="6906" max="6906" width="18.625" style="8" customWidth="1"/>
    <col min="6907" max="6907" width="1.625" style="8" customWidth="1"/>
    <col min="6908" max="6908" width="18.625" style="8" customWidth="1"/>
    <col min="6909" max="6909" width="1.375" style="8" customWidth="1"/>
    <col min="6910" max="6910" width="1" style="8" customWidth="1"/>
    <col min="6911" max="6911" width="1.5" style="8" customWidth="1"/>
    <col min="6912" max="6912" width="13.625" style="8" bestFit="1" customWidth="1"/>
    <col min="6913" max="6913" width="18.375" style="8" bestFit="1" customWidth="1"/>
    <col min="6914" max="6914" width="16.375" style="8" customWidth="1"/>
    <col min="6915" max="6915" width="14.5" style="8" bestFit="1" customWidth="1"/>
    <col min="6916" max="7158" width="9.375" style="8"/>
    <col min="7159" max="7159" width="12.625" style="8" customWidth="1"/>
    <col min="7160" max="7160" width="52.5" style="8" customWidth="1"/>
    <col min="7161" max="7161" width="1" style="8" customWidth="1"/>
    <col min="7162" max="7162" width="18.625" style="8" customWidth="1"/>
    <col min="7163" max="7163" width="1.625" style="8" customWidth="1"/>
    <col min="7164" max="7164" width="18.625" style="8" customWidth="1"/>
    <col min="7165" max="7165" width="1.375" style="8" customWidth="1"/>
    <col min="7166" max="7166" width="1" style="8" customWidth="1"/>
    <col min="7167" max="7167" width="1.5" style="8" customWidth="1"/>
    <col min="7168" max="7168" width="13.625" style="8" bestFit="1" customWidth="1"/>
    <col min="7169" max="7169" width="18.375" style="8" bestFit="1" customWidth="1"/>
    <col min="7170" max="7170" width="16.375" style="8" customWidth="1"/>
    <col min="7171" max="7171" width="14.5" style="8" bestFit="1" customWidth="1"/>
    <col min="7172" max="7414" width="9.375" style="8"/>
    <col min="7415" max="7415" width="12.625" style="8" customWidth="1"/>
    <col min="7416" max="7416" width="52.5" style="8" customWidth="1"/>
    <col min="7417" max="7417" width="1" style="8" customWidth="1"/>
    <col min="7418" max="7418" width="18.625" style="8" customWidth="1"/>
    <col min="7419" max="7419" width="1.625" style="8" customWidth="1"/>
    <col min="7420" max="7420" width="18.625" style="8" customWidth="1"/>
    <col min="7421" max="7421" width="1.375" style="8" customWidth="1"/>
    <col min="7422" max="7422" width="1" style="8" customWidth="1"/>
    <col min="7423" max="7423" width="1.5" style="8" customWidth="1"/>
    <col min="7424" max="7424" width="13.625" style="8" bestFit="1" customWidth="1"/>
    <col min="7425" max="7425" width="18.375" style="8" bestFit="1" customWidth="1"/>
    <col min="7426" max="7426" width="16.375" style="8" customWidth="1"/>
    <col min="7427" max="7427" width="14.5" style="8" bestFit="1" customWidth="1"/>
    <col min="7428" max="7670" width="9.375" style="8"/>
    <col min="7671" max="7671" width="12.625" style="8" customWidth="1"/>
    <col min="7672" max="7672" width="52.5" style="8" customWidth="1"/>
    <col min="7673" max="7673" width="1" style="8" customWidth="1"/>
    <col min="7674" max="7674" width="18.625" style="8" customWidth="1"/>
    <col min="7675" max="7675" width="1.625" style="8" customWidth="1"/>
    <col min="7676" max="7676" width="18.625" style="8" customWidth="1"/>
    <col min="7677" max="7677" width="1.375" style="8" customWidth="1"/>
    <col min="7678" max="7678" width="1" style="8" customWidth="1"/>
    <col min="7679" max="7679" width="1.5" style="8" customWidth="1"/>
    <col min="7680" max="7680" width="13.625" style="8" bestFit="1" customWidth="1"/>
    <col min="7681" max="7681" width="18.375" style="8" bestFit="1" customWidth="1"/>
    <col min="7682" max="7682" width="16.375" style="8" customWidth="1"/>
    <col min="7683" max="7683" width="14.5" style="8" bestFit="1" customWidth="1"/>
    <col min="7684" max="7926" width="9.375" style="8"/>
    <col min="7927" max="7927" width="12.625" style="8" customWidth="1"/>
    <col min="7928" max="7928" width="52.5" style="8" customWidth="1"/>
    <col min="7929" max="7929" width="1" style="8" customWidth="1"/>
    <col min="7930" max="7930" width="18.625" style="8" customWidth="1"/>
    <col min="7931" max="7931" width="1.625" style="8" customWidth="1"/>
    <col min="7932" max="7932" width="18.625" style="8" customWidth="1"/>
    <col min="7933" max="7933" width="1.375" style="8" customWidth="1"/>
    <col min="7934" max="7934" width="1" style="8" customWidth="1"/>
    <col min="7935" max="7935" width="1.5" style="8" customWidth="1"/>
    <col min="7936" max="7936" width="13.625" style="8" bestFit="1" customWidth="1"/>
    <col min="7937" max="7937" width="18.375" style="8" bestFit="1" customWidth="1"/>
    <col min="7938" max="7938" width="16.375" style="8" customWidth="1"/>
    <col min="7939" max="7939" width="14.5" style="8" bestFit="1" customWidth="1"/>
    <col min="7940" max="8182" width="9.375" style="8"/>
    <col min="8183" max="8183" width="12.625" style="8" customWidth="1"/>
    <col min="8184" max="8184" width="52.5" style="8" customWidth="1"/>
    <col min="8185" max="8185" width="1" style="8" customWidth="1"/>
    <col min="8186" max="8186" width="18.625" style="8" customWidth="1"/>
    <col min="8187" max="8187" width="1.625" style="8" customWidth="1"/>
    <col min="8188" max="8188" width="18.625" style="8" customWidth="1"/>
    <col min="8189" max="8189" width="1.375" style="8" customWidth="1"/>
    <col min="8190" max="8190" width="1" style="8" customWidth="1"/>
    <col min="8191" max="8191" width="1.5" style="8" customWidth="1"/>
    <col min="8192" max="8192" width="13.625" style="8" bestFit="1" customWidth="1"/>
    <col min="8193" max="8193" width="18.375" style="8" bestFit="1" customWidth="1"/>
    <col min="8194" max="8194" width="16.375" style="8" customWidth="1"/>
    <col min="8195" max="8195" width="14.5" style="8" bestFit="1" customWidth="1"/>
    <col min="8196" max="8438" width="9.375" style="8"/>
    <col min="8439" max="8439" width="12.625" style="8" customWidth="1"/>
    <col min="8440" max="8440" width="52.5" style="8" customWidth="1"/>
    <col min="8441" max="8441" width="1" style="8" customWidth="1"/>
    <col min="8442" max="8442" width="18.625" style="8" customWidth="1"/>
    <col min="8443" max="8443" width="1.625" style="8" customWidth="1"/>
    <col min="8444" max="8444" width="18.625" style="8" customWidth="1"/>
    <col min="8445" max="8445" width="1.375" style="8" customWidth="1"/>
    <col min="8446" max="8446" width="1" style="8" customWidth="1"/>
    <col min="8447" max="8447" width="1.5" style="8" customWidth="1"/>
    <col min="8448" max="8448" width="13.625" style="8" bestFit="1" customWidth="1"/>
    <col min="8449" max="8449" width="18.375" style="8" bestFit="1" customWidth="1"/>
    <col min="8450" max="8450" width="16.375" style="8" customWidth="1"/>
    <col min="8451" max="8451" width="14.5" style="8" bestFit="1" customWidth="1"/>
    <col min="8452" max="8694" width="9.375" style="8"/>
    <col min="8695" max="8695" width="12.625" style="8" customWidth="1"/>
    <col min="8696" max="8696" width="52.5" style="8" customWidth="1"/>
    <col min="8697" max="8697" width="1" style="8" customWidth="1"/>
    <col min="8698" max="8698" width="18.625" style="8" customWidth="1"/>
    <col min="8699" max="8699" width="1.625" style="8" customWidth="1"/>
    <col min="8700" max="8700" width="18.625" style="8" customWidth="1"/>
    <col min="8701" max="8701" width="1.375" style="8" customWidth="1"/>
    <col min="8702" max="8702" width="1" style="8" customWidth="1"/>
    <col min="8703" max="8703" width="1.5" style="8" customWidth="1"/>
    <col min="8704" max="8704" width="13.625" style="8" bestFit="1" customWidth="1"/>
    <col min="8705" max="8705" width="18.375" style="8" bestFit="1" customWidth="1"/>
    <col min="8706" max="8706" width="16.375" style="8" customWidth="1"/>
    <col min="8707" max="8707" width="14.5" style="8" bestFit="1" customWidth="1"/>
    <col min="8708" max="8950" width="9.375" style="8"/>
    <col min="8951" max="8951" width="12.625" style="8" customWidth="1"/>
    <col min="8952" max="8952" width="52.5" style="8" customWidth="1"/>
    <col min="8953" max="8953" width="1" style="8" customWidth="1"/>
    <col min="8954" max="8954" width="18.625" style="8" customWidth="1"/>
    <col min="8955" max="8955" width="1.625" style="8" customWidth="1"/>
    <col min="8956" max="8956" width="18.625" style="8" customWidth="1"/>
    <col min="8957" max="8957" width="1.375" style="8" customWidth="1"/>
    <col min="8958" max="8958" width="1" style="8" customWidth="1"/>
    <col min="8959" max="8959" width="1.5" style="8" customWidth="1"/>
    <col min="8960" max="8960" width="13.625" style="8" bestFit="1" customWidth="1"/>
    <col min="8961" max="8961" width="18.375" style="8" bestFit="1" customWidth="1"/>
    <col min="8962" max="8962" width="16.375" style="8" customWidth="1"/>
    <col min="8963" max="8963" width="14.5" style="8" bestFit="1" customWidth="1"/>
    <col min="8964" max="9206" width="9.375" style="8"/>
    <col min="9207" max="9207" width="12.625" style="8" customWidth="1"/>
    <col min="9208" max="9208" width="52.5" style="8" customWidth="1"/>
    <col min="9209" max="9209" width="1" style="8" customWidth="1"/>
    <col min="9210" max="9210" width="18.625" style="8" customWidth="1"/>
    <col min="9211" max="9211" width="1.625" style="8" customWidth="1"/>
    <col min="9212" max="9212" width="18.625" style="8" customWidth="1"/>
    <col min="9213" max="9213" width="1.375" style="8" customWidth="1"/>
    <col min="9214" max="9214" width="1" style="8" customWidth="1"/>
    <col min="9215" max="9215" width="1.5" style="8" customWidth="1"/>
    <col min="9216" max="9216" width="13.625" style="8" bestFit="1" customWidth="1"/>
    <col min="9217" max="9217" width="18.375" style="8" bestFit="1" customWidth="1"/>
    <col min="9218" max="9218" width="16.375" style="8" customWidth="1"/>
    <col min="9219" max="9219" width="14.5" style="8" bestFit="1" customWidth="1"/>
    <col min="9220" max="9462" width="9.375" style="8"/>
    <col min="9463" max="9463" width="12.625" style="8" customWidth="1"/>
    <col min="9464" max="9464" width="52.5" style="8" customWidth="1"/>
    <col min="9465" max="9465" width="1" style="8" customWidth="1"/>
    <col min="9466" max="9466" width="18.625" style="8" customWidth="1"/>
    <col min="9467" max="9467" width="1.625" style="8" customWidth="1"/>
    <col min="9468" max="9468" width="18.625" style="8" customWidth="1"/>
    <col min="9469" max="9469" width="1.375" style="8" customWidth="1"/>
    <col min="9470" max="9470" width="1" style="8" customWidth="1"/>
    <col min="9471" max="9471" width="1.5" style="8" customWidth="1"/>
    <col min="9472" max="9472" width="13.625" style="8" bestFit="1" customWidth="1"/>
    <col min="9473" max="9473" width="18.375" style="8" bestFit="1" customWidth="1"/>
    <col min="9474" max="9474" width="16.375" style="8" customWidth="1"/>
    <col min="9475" max="9475" width="14.5" style="8" bestFit="1" customWidth="1"/>
    <col min="9476" max="9718" width="9.375" style="8"/>
    <col min="9719" max="9719" width="12.625" style="8" customWidth="1"/>
    <col min="9720" max="9720" width="52.5" style="8" customWidth="1"/>
    <col min="9721" max="9721" width="1" style="8" customWidth="1"/>
    <col min="9722" max="9722" width="18.625" style="8" customWidth="1"/>
    <col min="9723" max="9723" width="1.625" style="8" customWidth="1"/>
    <col min="9724" max="9724" width="18.625" style="8" customWidth="1"/>
    <col min="9725" max="9725" width="1.375" style="8" customWidth="1"/>
    <col min="9726" max="9726" width="1" style="8" customWidth="1"/>
    <col min="9727" max="9727" width="1.5" style="8" customWidth="1"/>
    <col min="9728" max="9728" width="13.625" style="8" bestFit="1" customWidth="1"/>
    <col min="9729" max="9729" width="18.375" style="8" bestFit="1" customWidth="1"/>
    <col min="9730" max="9730" width="16.375" style="8" customWidth="1"/>
    <col min="9731" max="9731" width="14.5" style="8" bestFit="1" customWidth="1"/>
    <col min="9732" max="9974" width="9.375" style="8"/>
    <col min="9975" max="9975" width="12.625" style="8" customWidth="1"/>
    <col min="9976" max="9976" width="52.5" style="8" customWidth="1"/>
    <col min="9977" max="9977" width="1" style="8" customWidth="1"/>
    <col min="9978" max="9978" width="18.625" style="8" customWidth="1"/>
    <col min="9979" max="9979" width="1.625" style="8" customWidth="1"/>
    <col min="9980" max="9980" width="18.625" style="8" customWidth="1"/>
    <col min="9981" max="9981" width="1.375" style="8" customWidth="1"/>
    <col min="9982" max="9982" width="1" style="8" customWidth="1"/>
    <col min="9983" max="9983" width="1.5" style="8" customWidth="1"/>
    <col min="9984" max="9984" width="13.625" style="8" bestFit="1" customWidth="1"/>
    <col min="9985" max="9985" width="18.375" style="8" bestFit="1" customWidth="1"/>
    <col min="9986" max="9986" width="16.375" style="8" customWidth="1"/>
    <col min="9987" max="9987" width="14.5" style="8" bestFit="1" customWidth="1"/>
    <col min="9988" max="10230" width="9.375" style="8"/>
    <col min="10231" max="10231" width="12.625" style="8" customWidth="1"/>
    <col min="10232" max="10232" width="52.5" style="8" customWidth="1"/>
    <col min="10233" max="10233" width="1" style="8" customWidth="1"/>
    <col min="10234" max="10234" width="18.625" style="8" customWidth="1"/>
    <col min="10235" max="10235" width="1.625" style="8" customWidth="1"/>
    <col min="10236" max="10236" width="18.625" style="8" customWidth="1"/>
    <col min="10237" max="10237" width="1.375" style="8" customWidth="1"/>
    <col min="10238" max="10238" width="1" style="8" customWidth="1"/>
    <col min="10239" max="10239" width="1.5" style="8" customWidth="1"/>
    <col min="10240" max="10240" width="13.625" style="8" bestFit="1" customWidth="1"/>
    <col min="10241" max="10241" width="18.375" style="8" bestFit="1" customWidth="1"/>
    <col min="10242" max="10242" width="16.375" style="8" customWidth="1"/>
    <col min="10243" max="10243" width="14.5" style="8" bestFit="1" customWidth="1"/>
    <col min="10244" max="10486" width="9.375" style="8"/>
    <col min="10487" max="10487" width="12.625" style="8" customWidth="1"/>
    <col min="10488" max="10488" width="52.5" style="8" customWidth="1"/>
    <col min="10489" max="10489" width="1" style="8" customWidth="1"/>
    <col min="10490" max="10490" width="18.625" style="8" customWidth="1"/>
    <col min="10491" max="10491" width="1.625" style="8" customWidth="1"/>
    <col min="10492" max="10492" width="18.625" style="8" customWidth="1"/>
    <col min="10493" max="10493" width="1.375" style="8" customWidth="1"/>
    <col min="10494" max="10494" width="1" style="8" customWidth="1"/>
    <col min="10495" max="10495" width="1.5" style="8" customWidth="1"/>
    <col min="10496" max="10496" width="13.625" style="8" bestFit="1" customWidth="1"/>
    <col min="10497" max="10497" width="18.375" style="8" bestFit="1" customWidth="1"/>
    <col min="10498" max="10498" width="16.375" style="8" customWidth="1"/>
    <col min="10499" max="10499" width="14.5" style="8" bestFit="1" customWidth="1"/>
    <col min="10500" max="10742" width="9.375" style="8"/>
    <col min="10743" max="10743" width="12.625" style="8" customWidth="1"/>
    <col min="10744" max="10744" width="52.5" style="8" customWidth="1"/>
    <col min="10745" max="10745" width="1" style="8" customWidth="1"/>
    <col min="10746" max="10746" width="18.625" style="8" customWidth="1"/>
    <col min="10747" max="10747" width="1.625" style="8" customWidth="1"/>
    <col min="10748" max="10748" width="18.625" style="8" customWidth="1"/>
    <col min="10749" max="10749" width="1.375" style="8" customWidth="1"/>
    <col min="10750" max="10750" width="1" style="8" customWidth="1"/>
    <col min="10751" max="10751" width="1.5" style="8" customWidth="1"/>
    <col min="10752" max="10752" width="13.625" style="8" bestFit="1" customWidth="1"/>
    <col min="10753" max="10753" width="18.375" style="8" bestFit="1" customWidth="1"/>
    <col min="10754" max="10754" width="16.375" style="8" customWidth="1"/>
    <col min="10755" max="10755" width="14.5" style="8" bestFit="1" customWidth="1"/>
    <col min="10756" max="10998" width="9.375" style="8"/>
    <col min="10999" max="10999" width="12.625" style="8" customWidth="1"/>
    <col min="11000" max="11000" width="52.5" style="8" customWidth="1"/>
    <col min="11001" max="11001" width="1" style="8" customWidth="1"/>
    <col min="11002" max="11002" width="18.625" style="8" customWidth="1"/>
    <col min="11003" max="11003" width="1.625" style="8" customWidth="1"/>
    <col min="11004" max="11004" width="18.625" style="8" customWidth="1"/>
    <col min="11005" max="11005" width="1.375" style="8" customWidth="1"/>
    <col min="11006" max="11006" width="1" style="8" customWidth="1"/>
    <col min="11007" max="11007" width="1.5" style="8" customWidth="1"/>
    <col min="11008" max="11008" width="13.625" style="8" bestFit="1" customWidth="1"/>
    <col min="11009" max="11009" width="18.375" style="8" bestFit="1" customWidth="1"/>
    <col min="11010" max="11010" width="16.375" style="8" customWidth="1"/>
    <col min="11011" max="11011" width="14.5" style="8" bestFit="1" customWidth="1"/>
    <col min="11012" max="11254" width="9.375" style="8"/>
    <col min="11255" max="11255" width="12.625" style="8" customWidth="1"/>
    <col min="11256" max="11256" width="52.5" style="8" customWidth="1"/>
    <col min="11257" max="11257" width="1" style="8" customWidth="1"/>
    <col min="11258" max="11258" width="18.625" style="8" customWidth="1"/>
    <col min="11259" max="11259" width="1.625" style="8" customWidth="1"/>
    <col min="11260" max="11260" width="18.625" style="8" customWidth="1"/>
    <col min="11261" max="11261" width="1.375" style="8" customWidth="1"/>
    <col min="11262" max="11262" width="1" style="8" customWidth="1"/>
    <col min="11263" max="11263" width="1.5" style="8" customWidth="1"/>
    <col min="11264" max="11264" width="13.625" style="8" bestFit="1" customWidth="1"/>
    <col min="11265" max="11265" width="18.375" style="8" bestFit="1" customWidth="1"/>
    <col min="11266" max="11266" width="16.375" style="8" customWidth="1"/>
    <col min="11267" max="11267" width="14.5" style="8" bestFit="1" customWidth="1"/>
    <col min="11268" max="11510" width="9.375" style="8"/>
    <col min="11511" max="11511" width="12.625" style="8" customWidth="1"/>
    <col min="11512" max="11512" width="52.5" style="8" customWidth="1"/>
    <col min="11513" max="11513" width="1" style="8" customWidth="1"/>
    <col min="11514" max="11514" width="18.625" style="8" customWidth="1"/>
    <col min="11515" max="11515" width="1.625" style="8" customWidth="1"/>
    <col min="11516" max="11516" width="18.625" style="8" customWidth="1"/>
    <col min="11517" max="11517" width="1.375" style="8" customWidth="1"/>
    <col min="11518" max="11518" width="1" style="8" customWidth="1"/>
    <col min="11519" max="11519" width="1.5" style="8" customWidth="1"/>
    <col min="11520" max="11520" width="13.625" style="8" bestFit="1" customWidth="1"/>
    <col min="11521" max="11521" width="18.375" style="8" bestFit="1" customWidth="1"/>
    <col min="11522" max="11522" width="16.375" style="8" customWidth="1"/>
    <col min="11523" max="11523" width="14.5" style="8" bestFit="1" customWidth="1"/>
    <col min="11524" max="11766" width="9.375" style="8"/>
    <col min="11767" max="11767" width="12.625" style="8" customWidth="1"/>
    <col min="11768" max="11768" width="52.5" style="8" customWidth="1"/>
    <col min="11769" max="11769" width="1" style="8" customWidth="1"/>
    <col min="11770" max="11770" width="18.625" style="8" customWidth="1"/>
    <col min="11771" max="11771" width="1.625" style="8" customWidth="1"/>
    <col min="11772" max="11772" width="18.625" style="8" customWidth="1"/>
    <col min="11773" max="11773" width="1.375" style="8" customWidth="1"/>
    <col min="11774" max="11774" width="1" style="8" customWidth="1"/>
    <col min="11775" max="11775" width="1.5" style="8" customWidth="1"/>
    <col min="11776" max="11776" width="13.625" style="8" bestFit="1" customWidth="1"/>
    <col min="11777" max="11777" width="18.375" style="8" bestFit="1" customWidth="1"/>
    <col min="11778" max="11778" width="16.375" style="8" customWidth="1"/>
    <col min="11779" max="11779" width="14.5" style="8" bestFit="1" customWidth="1"/>
    <col min="11780" max="12022" width="9.375" style="8"/>
    <col min="12023" max="12023" width="12.625" style="8" customWidth="1"/>
    <col min="12024" max="12024" width="52.5" style="8" customWidth="1"/>
    <col min="12025" max="12025" width="1" style="8" customWidth="1"/>
    <col min="12026" max="12026" width="18.625" style="8" customWidth="1"/>
    <col min="12027" max="12027" width="1.625" style="8" customWidth="1"/>
    <col min="12028" max="12028" width="18.625" style="8" customWidth="1"/>
    <col min="12029" max="12029" width="1.375" style="8" customWidth="1"/>
    <col min="12030" max="12030" width="1" style="8" customWidth="1"/>
    <col min="12031" max="12031" width="1.5" style="8" customWidth="1"/>
    <col min="12032" max="12032" width="13.625" style="8" bestFit="1" customWidth="1"/>
    <col min="12033" max="12033" width="18.375" style="8" bestFit="1" customWidth="1"/>
    <col min="12034" max="12034" width="16.375" style="8" customWidth="1"/>
    <col min="12035" max="12035" width="14.5" style="8" bestFit="1" customWidth="1"/>
    <col min="12036" max="12278" width="9.375" style="8"/>
    <col min="12279" max="12279" width="12.625" style="8" customWidth="1"/>
    <col min="12280" max="12280" width="52.5" style="8" customWidth="1"/>
    <col min="12281" max="12281" width="1" style="8" customWidth="1"/>
    <col min="12282" max="12282" width="18.625" style="8" customWidth="1"/>
    <col min="12283" max="12283" width="1.625" style="8" customWidth="1"/>
    <col min="12284" max="12284" width="18.625" style="8" customWidth="1"/>
    <col min="12285" max="12285" width="1.375" style="8" customWidth="1"/>
    <col min="12286" max="12286" width="1" style="8" customWidth="1"/>
    <col min="12287" max="12287" width="1.5" style="8" customWidth="1"/>
    <col min="12288" max="12288" width="13.625" style="8" bestFit="1" customWidth="1"/>
    <col min="12289" max="12289" width="18.375" style="8" bestFit="1" customWidth="1"/>
    <col min="12290" max="12290" width="16.375" style="8" customWidth="1"/>
    <col min="12291" max="12291" width="14.5" style="8" bestFit="1" customWidth="1"/>
    <col min="12292" max="12534" width="9.375" style="8"/>
    <col min="12535" max="12535" width="12.625" style="8" customWidth="1"/>
    <col min="12536" max="12536" width="52.5" style="8" customWidth="1"/>
    <col min="12537" max="12537" width="1" style="8" customWidth="1"/>
    <col min="12538" max="12538" width="18.625" style="8" customWidth="1"/>
    <col min="12539" max="12539" width="1.625" style="8" customWidth="1"/>
    <col min="12540" max="12540" width="18.625" style="8" customWidth="1"/>
    <col min="12541" max="12541" width="1.375" style="8" customWidth="1"/>
    <col min="12542" max="12542" width="1" style="8" customWidth="1"/>
    <col min="12543" max="12543" width="1.5" style="8" customWidth="1"/>
    <col min="12544" max="12544" width="13.625" style="8" bestFit="1" customWidth="1"/>
    <col min="12545" max="12545" width="18.375" style="8" bestFit="1" customWidth="1"/>
    <col min="12546" max="12546" width="16.375" style="8" customWidth="1"/>
    <col min="12547" max="12547" width="14.5" style="8" bestFit="1" customWidth="1"/>
    <col min="12548" max="12790" width="9.375" style="8"/>
    <col min="12791" max="12791" width="12.625" style="8" customWidth="1"/>
    <col min="12792" max="12792" width="52.5" style="8" customWidth="1"/>
    <col min="12793" max="12793" width="1" style="8" customWidth="1"/>
    <col min="12794" max="12794" width="18.625" style="8" customWidth="1"/>
    <col min="12795" max="12795" width="1.625" style="8" customWidth="1"/>
    <col min="12796" max="12796" width="18.625" style="8" customWidth="1"/>
    <col min="12797" max="12797" width="1.375" style="8" customWidth="1"/>
    <col min="12798" max="12798" width="1" style="8" customWidth="1"/>
    <col min="12799" max="12799" width="1.5" style="8" customWidth="1"/>
    <col min="12800" max="12800" width="13.625" style="8" bestFit="1" customWidth="1"/>
    <col min="12801" max="12801" width="18.375" style="8" bestFit="1" customWidth="1"/>
    <col min="12802" max="12802" width="16.375" style="8" customWidth="1"/>
    <col min="12803" max="12803" width="14.5" style="8" bestFit="1" customWidth="1"/>
    <col min="12804" max="13046" width="9.375" style="8"/>
    <col min="13047" max="13047" width="12.625" style="8" customWidth="1"/>
    <col min="13048" max="13048" width="52.5" style="8" customWidth="1"/>
    <col min="13049" max="13049" width="1" style="8" customWidth="1"/>
    <col min="13050" max="13050" width="18.625" style="8" customWidth="1"/>
    <col min="13051" max="13051" width="1.625" style="8" customWidth="1"/>
    <col min="13052" max="13052" width="18.625" style="8" customWidth="1"/>
    <col min="13053" max="13053" width="1.375" style="8" customWidth="1"/>
    <col min="13054" max="13054" width="1" style="8" customWidth="1"/>
    <col min="13055" max="13055" width="1.5" style="8" customWidth="1"/>
    <col min="13056" max="13056" width="13.625" style="8" bestFit="1" customWidth="1"/>
    <col min="13057" max="13057" width="18.375" style="8" bestFit="1" customWidth="1"/>
    <col min="13058" max="13058" width="16.375" style="8" customWidth="1"/>
    <col min="13059" max="13059" width="14.5" style="8" bestFit="1" customWidth="1"/>
    <col min="13060" max="13302" width="9.375" style="8"/>
    <col min="13303" max="13303" width="12.625" style="8" customWidth="1"/>
    <col min="13304" max="13304" width="52.5" style="8" customWidth="1"/>
    <col min="13305" max="13305" width="1" style="8" customWidth="1"/>
    <col min="13306" max="13306" width="18.625" style="8" customWidth="1"/>
    <col min="13307" max="13307" width="1.625" style="8" customWidth="1"/>
    <col min="13308" max="13308" width="18.625" style="8" customWidth="1"/>
    <col min="13309" max="13309" width="1.375" style="8" customWidth="1"/>
    <col min="13310" max="13310" width="1" style="8" customWidth="1"/>
    <col min="13311" max="13311" width="1.5" style="8" customWidth="1"/>
    <col min="13312" max="13312" width="13.625" style="8" bestFit="1" customWidth="1"/>
    <col min="13313" max="13313" width="18.375" style="8" bestFit="1" customWidth="1"/>
    <col min="13314" max="13314" width="16.375" style="8" customWidth="1"/>
    <col min="13315" max="13315" width="14.5" style="8" bestFit="1" customWidth="1"/>
    <col min="13316" max="13558" width="9.375" style="8"/>
    <col min="13559" max="13559" width="12.625" style="8" customWidth="1"/>
    <col min="13560" max="13560" width="52.5" style="8" customWidth="1"/>
    <col min="13561" max="13561" width="1" style="8" customWidth="1"/>
    <col min="13562" max="13562" width="18.625" style="8" customWidth="1"/>
    <col min="13563" max="13563" width="1.625" style="8" customWidth="1"/>
    <col min="13564" max="13564" width="18.625" style="8" customWidth="1"/>
    <col min="13565" max="13565" width="1.375" style="8" customWidth="1"/>
    <col min="13566" max="13566" width="1" style="8" customWidth="1"/>
    <col min="13567" max="13567" width="1.5" style="8" customWidth="1"/>
    <col min="13568" max="13568" width="13.625" style="8" bestFit="1" customWidth="1"/>
    <col min="13569" max="13569" width="18.375" style="8" bestFit="1" customWidth="1"/>
    <col min="13570" max="13570" width="16.375" style="8" customWidth="1"/>
    <col min="13571" max="13571" width="14.5" style="8" bestFit="1" customWidth="1"/>
    <col min="13572" max="13814" width="9.375" style="8"/>
    <col min="13815" max="13815" width="12.625" style="8" customWidth="1"/>
    <col min="13816" max="13816" width="52.5" style="8" customWidth="1"/>
    <col min="13817" max="13817" width="1" style="8" customWidth="1"/>
    <col min="13818" max="13818" width="18.625" style="8" customWidth="1"/>
    <col min="13819" max="13819" width="1.625" style="8" customWidth="1"/>
    <col min="13820" max="13820" width="18.625" style="8" customWidth="1"/>
    <col min="13821" max="13821" width="1.375" style="8" customWidth="1"/>
    <col min="13822" max="13822" width="1" style="8" customWidth="1"/>
    <col min="13823" max="13823" width="1.5" style="8" customWidth="1"/>
    <col min="13824" max="13824" width="13.625" style="8" bestFit="1" customWidth="1"/>
    <col min="13825" max="13825" width="18.375" style="8" bestFit="1" customWidth="1"/>
    <col min="13826" max="13826" width="16.375" style="8" customWidth="1"/>
    <col min="13827" max="13827" width="14.5" style="8" bestFit="1" customWidth="1"/>
    <col min="13828" max="14070" width="9.375" style="8"/>
    <col min="14071" max="14071" width="12.625" style="8" customWidth="1"/>
    <col min="14072" max="14072" width="52.5" style="8" customWidth="1"/>
    <col min="14073" max="14073" width="1" style="8" customWidth="1"/>
    <col min="14074" max="14074" width="18.625" style="8" customWidth="1"/>
    <col min="14075" max="14075" width="1.625" style="8" customWidth="1"/>
    <col min="14076" max="14076" width="18.625" style="8" customWidth="1"/>
    <col min="14077" max="14077" width="1.375" style="8" customWidth="1"/>
    <col min="14078" max="14078" width="1" style="8" customWidth="1"/>
    <col min="14079" max="14079" width="1.5" style="8" customWidth="1"/>
    <col min="14080" max="14080" width="13.625" style="8" bestFit="1" customWidth="1"/>
    <col min="14081" max="14081" width="18.375" style="8" bestFit="1" customWidth="1"/>
    <col min="14082" max="14082" width="16.375" style="8" customWidth="1"/>
    <col min="14083" max="14083" width="14.5" style="8" bestFit="1" customWidth="1"/>
    <col min="14084" max="14326" width="9.375" style="8"/>
    <col min="14327" max="14327" width="12.625" style="8" customWidth="1"/>
    <col min="14328" max="14328" width="52.5" style="8" customWidth="1"/>
    <col min="14329" max="14329" width="1" style="8" customWidth="1"/>
    <col min="14330" max="14330" width="18.625" style="8" customWidth="1"/>
    <col min="14331" max="14331" width="1.625" style="8" customWidth="1"/>
    <col min="14332" max="14332" width="18.625" style="8" customWidth="1"/>
    <col min="14333" max="14333" width="1.375" style="8" customWidth="1"/>
    <col min="14334" max="14334" width="1" style="8" customWidth="1"/>
    <col min="14335" max="14335" width="1.5" style="8" customWidth="1"/>
    <col min="14336" max="14336" width="13.625" style="8" bestFit="1" customWidth="1"/>
    <col min="14337" max="14337" width="18.375" style="8" bestFit="1" customWidth="1"/>
    <col min="14338" max="14338" width="16.375" style="8" customWidth="1"/>
    <col min="14339" max="14339" width="14.5" style="8" bestFit="1" customWidth="1"/>
    <col min="14340" max="14582" width="9.375" style="8"/>
    <col min="14583" max="14583" width="12.625" style="8" customWidth="1"/>
    <col min="14584" max="14584" width="52.5" style="8" customWidth="1"/>
    <col min="14585" max="14585" width="1" style="8" customWidth="1"/>
    <col min="14586" max="14586" width="18.625" style="8" customWidth="1"/>
    <col min="14587" max="14587" width="1.625" style="8" customWidth="1"/>
    <col min="14588" max="14588" width="18.625" style="8" customWidth="1"/>
    <col min="14589" max="14589" width="1.375" style="8" customWidth="1"/>
    <col min="14590" max="14590" width="1" style="8" customWidth="1"/>
    <col min="14591" max="14591" width="1.5" style="8" customWidth="1"/>
    <col min="14592" max="14592" width="13.625" style="8" bestFit="1" customWidth="1"/>
    <col min="14593" max="14593" width="18.375" style="8" bestFit="1" customWidth="1"/>
    <col min="14594" max="14594" width="16.375" style="8" customWidth="1"/>
    <col min="14595" max="14595" width="14.5" style="8" bestFit="1" customWidth="1"/>
    <col min="14596" max="14838" width="9.375" style="8"/>
    <col min="14839" max="14839" width="12.625" style="8" customWidth="1"/>
    <col min="14840" max="14840" width="52.5" style="8" customWidth="1"/>
    <col min="14841" max="14841" width="1" style="8" customWidth="1"/>
    <col min="14842" max="14842" width="18.625" style="8" customWidth="1"/>
    <col min="14843" max="14843" width="1.625" style="8" customWidth="1"/>
    <col min="14844" max="14844" width="18.625" style="8" customWidth="1"/>
    <col min="14845" max="14845" width="1.375" style="8" customWidth="1"/>
    <col min="14846" max="14846" width="1" style="8" customWidth="1"/>
    <col min="14847" max="14847" width="1.5" style="8" customWidth="1"/>
    <col min="14848" max="14848" width="13.625" style="8" bestFit="1" customWidth="1"/>
    <col min="14849" max="14849" width="18.375" style="8" bestFit="1" customWidth="1"/>
    <col min="14850" max="14850" width="16.375" style="8" customWidth="1"/>
    <col min="14851" max="14851" width="14.5" style="8" bestFit="1" customWidth="1"/>
    <col min="14852" max="15094" width="9.375" style="8"/>
    <col min="15095" max="15095" width="12.625" style="8" customWidth="1"/>
    <col min="15096" max="15096" width="52.5" style="8" customWidth="1"/>
    <col min="15097" max="15097" width="1" style="8" customWidth="1"/>
    <col min="15098" max="15098" width="18.625" style="8" customWidth="1"/>
    <col min="15099" max="15099" width="1.625" style="8" customWidth="1"/>
    <col min="15100" max="15100" width="18.625" style="8" customWidth="1"/>
    <col min="15101" max="15101" width="1.375" style="8" customWidth="1"/>
    <col min="15102" max="15102" width="1" style="8" customWidth="1"/>
    <col min="15103" max="15103" width="1.5" style="8" customWidth="1"/>
    <col min="15104" max="15104" width="13.625" style="8" bestFit="1" customWidth="1"/>
    <col min="15105" max="15105" width="18.375" style="8" bestFit="1" customWidth="1"/>
    <col min="15106" max="15106" width="16.375" style="8" customWidth="1"/>
    <col min="15107" max="15107" width="14.5" style="8" bestFit="1" customWidth="1"/>
    <col min="15108" max="15350" width="9.375" style="8"/>
    <col min="15351" max="15351" width="12.625" style="8" customWidth="1"/>
    <col min="15352" max="15352" width="52.5" style="8" customWidth="1"/>
    <col min="15353" max="15353" width="1" style="8" customWidth="1"/>
    <col min="15354" max="15354" width="18.625" style="8" customWidth="1"/>
    <col min="15355" max="15355" width="1.625" style="8" customWidth="1"/>
    <col min="15356" max="15356" width="18.625" style="8" customWidth="1"/>
    <col min="15357" max="15357" width="1.375" style="8" customWidth="1"/>
    <col min="15358" max="15358" width="1" style="8" customWidth="1"/>
    <col min="15359" max="15359" width="1.5" style="8" customWidth="1"/>
    <col min="15360" max="15360" width="13.625" style="8" bestFit="1" customWidth="1"/>
    <col min="15361" max="15361" width="18.375" style="8" bestFit="1" customWidth="1"/>
    <col min="15362" max="15362" width="16.375" style="8" customWidth="1"/>
    <col min="15363" max="15363" width="14.5" style="8" bestFit="1" customWidth="1"/>
    <col min="15364" max="15606" width="9.375" style="8"/>
    <col min="15607" max="15607" width="12.625" style="8" customWidth="1"/>
    <col min="15608" max="15608" width="52.5" style="8" customWidth="1"/>
    <col min="15609" max="15609" width="1" style="8" customWidth="1"/>
    <col min="15610" max="15610" width="18.625" style="8" customWidth="1"/>
    <col min="15611" max="15611" width="1.625" style="8" customWidth="1"/>
    <col min="15612" max="15612" width="18.625" style="8" customWidth="1"/>
    <col min="15613" max="15613" width="1.375" style="8" customWidth="1"/>
    <col min="15614" max="15614" width="1" style="8" customWidth="1"/>
    <col min="15615" max="15615" width="1.5" style="8" customWidth="1"/>
    <col min="15616" max="15616" width="13.625" style="8" bestFit="1" customWidth="1"/>
    <col min="15617" max="15617" width="18.375" style="8" bestFit="1" customWidth="1"/>
    <col min="15618" max="15618" width="16.375" style="8" customWidth="1"/>
    <col min="15619" max="15619" width="14.5" style="8" bestFit="1" customWidth="1"/>
    <col min="15620" max="15862" width="9.375" style="8"/>
    <col min="15863" max="15863" width="12.625" style="8" customWidth="1"/>
    <col min="15864" max="15864" width="52.5" style="8" customWidth="1"/>
    <col min="15865" max="15865" width="1" style="8" customWidth="1"/>
    <col min="15866" max="15866" width="18.625" style="8" customWidth="1"/>
    <col min="15867" max="15867" width="1.625" style="8" customWidth="1"/>
    <col min="15868" max="15868" width="18.625" style="8" customWidth="1"/>
    <col min="15869" max="15869" width="1.375" style="8" customWidth="1"/>
    <col min="15870" max="15870" width="1" style="8" customWidth="1"/>
    <col min="15871" max="15871" width="1.5" style="8" customWidth="1"/>
    <col min="15872" max="15872" width="13.625" style="8" bestFit="1" customWidth="1"/>
    <col min="15873" max="15873" width="18.375" style="8" bestFit="1" customWidth="1"/>
    <col min="15874" max="15874" width="16.375" style="8" customWidth="1"/>
    <col min="15875" max="15875" width="14.5" style="8" bestFit="1" customWidth="1"/>
    <col min="15876" max="16118" width="9.375" style="8"/>
    <col min="16119" max="16119" width="12.625" style="8" customWidth="1"/>
    <col min="16120" max="16120" width="52.5" style="8" customWidth="1"/>
    <col min="16121" max="16121" width="1" style="8" customWidth="1"/>
    <col min="16122" max="16122" width="18.625" style="8" customWidth="1"/>
    <col min="16123" max="16123" width="1.625" style="8" customWidth="1"/>
    <col min="16124" max="16124" width="18.625" style="8" customWidth="1"/>
    <col min="16125" max="16125" width="1.375" style="8" customWidth="1"/>
    <col min="16126" max="16126" width="1" style="8" customWidth="1"/>
    <col min="16127" max="16127" width="1.5" style="8" customWidth="1"/>
    <col min="16128" max="16128" width="13.625" style="8" bestFit="1" customWidth="1"/>
    <col min="16129" max="16129" width="18.375" style="8" bestFit="1" customWidth="1"/>
    <col min="16130" max="16130" width="16.375" style="8" customWidth="1"/>
    <col min="16131" max="16131" width="14.5" style="8" bestFit="1" customWidth="1"/>
    <col min="16132" max="16384" width="9.375" style="8"/>
  </cols>
  <sheetData>
    <row r="1" spans="2:4" x14ac:dyDescent="0.2">
      <c r="B1" s="96" t="str">
        <f>'قائمة الدخل'!B1:E1</f>
        <v>شركة بصمة الخليج المحدودة</v>
      </c>
      <c r="C1" s="96"/>
      <c r="D1" s="15"/>
    </row>
    <row r="2" spans="2:4" x14ac:dyDescent="0.2">
      <c r="B2" s="97" t="str">
        <f>'قائمة الدخل'!B2:E2</f>
        <v>شركة شخص واحد - ذات مسئولية محدودة</v>
      </c>
      <c r="C2" s="97"/>
      <c r="D2" s="15"/>
    </row>
    <row r="3" spans="2:4" x14ac:dyDescent="0.2">
      <c r="B3" s="96" t="s">
        <v>263</v>
      </c>
      <c r="C3" s="96"/>
      <c r="D3" s="15"/>
    </row>
    <row r="4" spans="2:4" x14ac:dyDescent="0.2">
      <c r="B4" s="98" t="s">
        <v>7</v>
      </c>
      <c r="C4" s="98"/>
      <c r="D4" s="15"/>
    </row>
    <row r="5" spans="2:4" ht="40.5" x14ac:dyDescent="0.2">
      <c r="B5" s="15"/>
      <c r="C5" s="13" t="str">
        <f>'قائمة الدخل'!E5</f>
        <v>الفترة من 19 نوفمبر 2023م
حتى 31 ديسمبر 2024م</v>
      </c>
      <c r="D5" s="15"/>
    </row>
    <row r="6" spans="2:4" ht="24.95" customHeight="1" x14ac:dyDescent="0.2">
      <c r="B6" s="53" t="s">
        <v>255</v>
      </c>
      <c r="C6" s="54"/>
      <c r="D6" s="15"/>
    </row>
    <row r="7" spans="2:4" ht="24.95" customHeight="1" x14ac:dyDescent="0.2">
      <c r="B7" s="19" t="str">
        <f>'قائمة الدخل'!B12</f>
        <v>ربح الفترة قبل الزكاة الشرعية</v>
      </c>
      <c r="C7" s="88">
        <f>'قائمة الدخل'!E12</f>
        <v>446029</v>
      </c>
      <c r="D7" s="15"/>
    </row>
    <row r="8" spans="2:4" s="55" customFormat="1" ht="24.95" customHeight="1" x14ac:dyDescent="0.5">
      <c r="B8" s="53" t="s">
        <v>16</v>
      </c>
      <c r="C8" s="19"/>
      <c r="D8" s="8"/>
    </row>
    <row r="9" spans="2:4" s="55" customFormat="1" ht="24.95" customHeight="1" x14ac:dyDescent="0.5">
      <c r="B9" s="19" t="s">
        <v>266</v>
      </c>
      <c r="C9" s="19">
        <f>'10'!E13</f>
        <v>515</v>
      </c>
      <c r="D9" s="8"/>
    </row>
    <row r="10" spans="2:4" s="55" customFormat="1" ht="24.95" customHeight="1" x14ac:dyDescent="0.5">
      <c r="B10" s="19" t="s">
        <v>206</v>
      </c>
      <c r="C10" s="133">
        <f>'13 - 11'!I27</f>
        <v>9178</v>
      </c>
      <c r="D10" s="8"/>
    </row>
    <row r="11" spans="2:4" s="56" customFormat="1" ht="24.95" customHeight="1" x14ac:dyDescent="0.2">
      <c r="B11" s="19"/>
      <c r="C11" s="92">
        <f>SUM(C7:C10)</f>
        <v>455722</v>
      </c>
    </row>
    <row r="12" spans="2:4" ht="24.95" customHeight="1" x14ac:dyDescent="0.2">
      <c r="B12" s="53" t="s">
        <v>261</v>
      </c>
      <c r="C12" s="46"/>
      <c r="D12" s="17"/>
    </row>
    <row r="13" spans="2:4" ht="24.95" customHeight="1" x14ac:dyDescent="0.2">
      <c r="B13" s="19" t="s">
        <v>199</v>
      </c>
      <c r="C13" s="19">
        <f>-'المركز المالي'!E9</f>
        <v>-386920</v>
      </c>
      <c r="D13" s="17"/>
    </row>
    <row r="14" spans="2:4" ht="24.95" customHeight="1" x14ac:dyDescent="0.2">
      <c r="B14" s="19" t="str">
        <f>'المركز المالي'!B10</f>
        <v>دفعات مقدمة وأرصدة مدينة أخرى</v>
      </c>
      <c r="C14" s="19">
        <f>-'المركز المالي'!E10</f>
        <v>-12696</v>
      </c>
      <c r="D14" s="17"/>
    </row>
    <row r="15" spans="2:4" ht="24.95" customHeight="1" x14ac:dyDescent="0.2">
      <c r="B15" s="8" t="s">
        <v>42</v>
      </c>
      <c r="C15" s="19">
        <f>-'المركز المالي'!E11</f>
        <v>-14820</v>
      </c>
      <c r="D15" s="17"/>
    </row>
    <row r="16" spans="2:4" ht="24.95" customHeight="1" x14ac:dyDescent="0.2">
      <c r="B16" s="8" t="s">
        <v>31</v>
      </c>
      <c r="C16" s="19">
        <f>-'المركز المالي'!E12</f>
        <v>-146745</v>
      </c>
      <c r="D16" s="17"/>
    </row>
    <row r="17" spans="2:4" ht="24.95" customHeight="1" x14ac:dyDescent="0.2">
      <c r="B17" s="19" t="str">
        <f>'المركز المالي'!B20</f>
        <v>مصروفات مستحقة وأرصدة دائنة أخرى</v>
      </c>
      <c r="C17" s="19">
        <f>'المركز المالي'!E20</f>
        <v>8500</v>
      </c>
      <c r="D17" s="17"/>
    </row>
    <row r="18" spans="2:4" ht="24.95" customHeight="1" x14ac:dyDescent="0.2">
      <c r="B18" s="23" t="s">
        <v>273</v>
      </c>
      <c r="C18" s="134">
        <f>SUM(C11:C17)</f>
        <v>-96959</v>
      </c>
      <c r="D18" s="17"/>
    </row>
    <row r="19" spans="2:4" ht="24.95" customHeight="1" x14ac:dyDescent="0.2">
      <c r="B19" s="53" t="s">
        <v>207</v>
      </c>
      <c r="C19" s="46"/>
      <c r="D19" s="17"/>
    </row>
    <row r="20" spans="2:4" ht="24.95" customHeight="1" x14ac:dyDescent="0.2">
      <c r="B20" s="19" t="s">
        <v>208</v>
      </c>
      <c r="C20" s="133">
        <f>-'10'!E9</f>
        <v>-3434</v>
      </c>
      <c r="D20" s="17"/>
    </row>
    <row r="21" spans="2:4" ht="24.95" customHeight="1" x14ac:dyDescent="0.2">
      <c r="B21" s="23" t="s">
        <v>264</v>
      </c>
      <c r="C21" s="92">
        <f>SUM(C20)</f>
        <v>-3434</v>
      </c>
      <c r="D21" s="17"/>
    </row>
    <row r="22" spans="2:4" ht="24.95" customHeight="1" x14ac:dyDescent="0.2">
      <c r="B22" s="53" t="s">
        <v>260</v>
      </c>
      <c r="C22" s="46"/>
      <c r="D22" s="17"/>
    </row>
    <row r="23" spans="2:4" ht="24.95" customHeight="1" x14ac:dyDescent="0.2">
      <c r="B23" s="19" t="s">
        <v>259</v>
      </c>
      <c r="C23" s="19">
        <v>200000</v>
      </c>
      <c r="D23" s="17"/>
    </row>
    <row r="24" spans="2:4" s="14" customFormat="1" ht="24.95" customHeight="1" x14ac:dyDescent="0.2">
      <c r="B24" s="23" t="s">
        <v>258</v>
      </c>
      <c r="C24" s="20">
        <f>SUM(C23:C23)</f>
        <v>200000</v>
      </c>
      <c r="D24" s="57"/>
    </row>
    <row r="25" spans="2:4" ht="24.95" customHeight="1" x14ac:dyDescent="0.2">
      <c r="B25" s="19" t="s">
        <v>257</v>
      </c>
      <c r="C25" s="19">
        <f>C18+C21+C24</f>
        <v>99607</v>
      </c>
      <c r="D25" s="17"/>
    </row>
    <row r="26" spans="2:4" ht="24.95" customHeight="1" x14ac:dyDescent="0.2">
      <c r="B26" s="19" t="s">
        <v>256</v>
      </c>
      <c r="C26" s="92">
        <v>0</v>
      </c>
      <c r="D26" s="57"/>
    </row>
    <row r="27" spans="2:4" ht="24.95" customHeight="1" thickBot="1" x14ac:dyDescent="0.25">
      <c r="B27" s="19" t="s">
        <v>231</v>
      </c>
      <c r="C27" s="21">
        <f>SUM(C25:C26)</f>
        <v>99607</v>
      </c>
      <c r="D27" s="57"/>
    </row>
    <row r="28" spans="2:4" ht="24.95" customHeight="1" thickTop="1" x14ac:dyDescent="0.2">
      <c r="B28" s="19"/>
      <c r="C28" s="19"/>
      <c r="D28" s="57"/>
    </row>
    <row r="29" spans="2:4" ht="24.95" customHeight="1" x14ac:dyDescent="0.2">
      <c r="B29" s="19"/>
      <c r="C29" s="19"/>
      <c r="D29" s="57"/>
    </row>
    <row r="30" spans="2:4" ht="18.75" customHeight="1" x14ac:dyDescent="0.2">
      <c r="B30" s="19"/>
      <c r="C30" s="19"/>
      <c r="D30" s="57"/>
    </row>
    <row r="31" spans="2:4" ht="24.95" customHeight="1" x14ac:dyDescent="0.2">
      <c r="B31" s="99" t="str">
        <f>'قائمة التغيرات'!B20:G20</f>
        <v>"إن الإيضاحات المرفقة من (1) إلى (18) تشكل جزءً لا يتجزأ من هذه القوائم المالية وتقرأ معها"</v>
      </c>
      <c r="C31" s="99"/>
    </row>
    <row r="32" spans="2:4" ht="21.95" customHeight="1" x14ac:dyDescent="0.2">
      <c r="B32" s="101">
        <f>'قائمة التغيرات'!B21:G21+1</f>
        <v>8</v>
      </c>
      <c r="C32" s="101"/>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6">
    <mergeCell ref="B1:C1"/>
    <mergeCell ref="B2:C2"/>
    <mergeCell ref="B32:C32"/>
    <mergeCell ref="B3:C3"/>
    <mergeCell ref="B4:C4"/>
    <mergeCell ref="B31:C31"/>
  </mergeCells>
  <pageMargins left="0.78740157480314965" right="0.99" top="0.39370078740157483" bottom="0" header="0.39370078740157483" footer="0.19685039370078741"/>
  <pageSetup paperSize="9" firstPageNumber="5" orientation="portrait"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9732F-8F59-4818-BD84-8F680CBC2877}">
  <sheetPr>
    <tabColor rgb="FFFFFF00"/>
  </sheetPr>
  <dimension ref="B1:J34"/>
  <sheetViews>
    <sheetView rightToLeft="1" view="pageBreakPreview" topLeftCell="A16" zoomScale="115" zoomScaleNormal="115" zoomScaleSheetLayoutView="115" workbookViewId="0">
      <selection activeCell="A32" sqref="A32:XFD32"/>
    </sheetView>
  </sheetViews>
  <sheetFormatPr defaultColWidth="9.375" defaultRowHeight="20.25" x14ac:dyDescent="0.2"/>
  <cols>
    <col min="1" max="1" width="3.5" style="8" customWidth="1"/>
    <col min="2" max="2" width="2.625" style="8" bestFit="1" customWidth="1"/>
    <col min="3" max="3" width="24.5" style="8" customWidth="1"/>
    <col min="4" max="4" width="1.625" style="8" customWidth="1"/>
    <col min="5" max="5" width="14.625" style="8" customWidth="1"/>
    <col min="6" max="6" width="1.625" style="9" customWidth="1"/>
    <col min="7" max="7" width="10.625" style="9" customWidth="1"/>
    <col min="8" max="8" width="1.625" style="9" customWidth="1"/>
    <col min="9" max="9" width="14.625" style="9" customWidth="1"/>
    <col min="10" max="10" width="2.5" style="8" customWidth="1"/>
    <col min="11" max="253" width="9.375" style="8"/>
    <col min="254" max="254" width="12.625" style="8" customWidth="1"/>
    <col min="255" max="255" width="34.625" style="8" customWidth="1"/>
    <col min="256" max="256" width="2.5" style="8" customWidth="1"/>
    <col min="257" max="257" width="8.5" style="8" customWidth="1"/>
    <col min="258" max="258" width="8.375" style="8" customWidth="1"/>
    <col min="259" max="260" width="17.625" style="8" customWidth="1"/>
    <col min="261" max="261" width="0.5" style="8" customWidth="1"/>
    <col min="262" max="262" width="12.375" style="8" bestFit="1" customWidth="1"/>
    <col min="263" max="509" width="9.375" style="8"/>
    <col min="510" max="510" width="12.625" style="8" customWidth="1"/>
    <col min="511" max="511" width="34.625" style="8" customWidth="1"/>
    <col min="512" max="512" width="2.5" style="8" customWidth="1"/>
    <col min="513" max="513" width="8.5" style="8" customWidth="1"/>
    <col min="514" max="514" width="8.375" style="8" customWidth="1"/>
    <col min="515" max="516" width="17.625" style="8" customWidth="1"/>
    <col min="517" max="517" width="0.5" style="8" customWidth="1"/>
    <col min="518" max="518" width="12.375" style="8" bestFit="1" customWidth="1"/>
    <col min="519" max="765" width="9.375" style="8"/>
    <col min="766" max="766" width="12.625" style="8" customWidth="1"/>
    <col min="767" max="767" width="34.625" style="8" customWidth="1"/>
    <col min="768" max="768" width="2.5" style="8" customWidth="1"/>
    <col min="769" max="769" width="8.5" style="8" customWidth="1"/>
    <col min="770" max="770" width="8.375" style="8" customWidth="1"/>
    <col min="771" max="772" width="17.625" style="8" customWidth="1"/>
    <col min="773" max="773" width="0.5" style="8" customWidth="1"/>
    <col min="774" max="774" width="12.375" style="8" bestFit="1" customWidth="1"/>
    <col min="775" max="1021" width="9.375" style="8"/>
    <col min="1022" max="1022" width="12.625" style="8" customWidth="1"/>
    <col min="1023" max="1023" width="34.625" style="8" customWidth="1"/>
    <col min="1024" max="1024" width="2.5" style="8" customWidth="1"/>
    <col min="1025" max="1025" width="8.5" style="8" customWidth="1"/>
    <col min="1026" max="1026" width="8.375" style="8" customWidth="1"/>
    <col min="1027" max="1028" width="17.625" style="8" customWidth="1"/>
    <col min="1029" max="1029" width="0.5" style="8" customWidth="1"/>
    <col min="1030" max="1030" width="12.375" style="8" bestFit="1" customWidth="1"/>
    <col min="1031" max="1277" width="9.375" style="8"/>
    <col min="1278" max="1278" width="12.625" style="8" customWidth="1"/>
    <col min="1279" max="1279" width="34.625" style="8" customWidth="1"/>
    <col min="1280" max="1280" width="2.5" style="8" customWidth="1"/>
    <col min="1281" max="1281" width="8.5" style="8" customWidth="1"/>
    <col min="1282" max="1282" width="8.375" style="8" customWidth="1"/>
    <col min="1283" max="1284" width="17.625" style="8" customWidth="1"/>
    <col min="1285" max="1285" width="0.5" style="8" customWidth="1"/>
    <col min="1286" max="1286" width="12.375" style="8" bestFit="1" customWidth="1"/>
    <col min="1287" max="1533" width="9.375" style="8"/>
    <col min="1534" max="1534" width="12.625" style="8" customWidth="1"/>
    <col min="1535" max="1535" width="34.625" style="8" customWidth="1"/>
    <col min="1536" max="1536" width="2.5" style="8" customWidth="1"/>
    <col min="1537" max="1537" width="8.5" style="8" customWidth="1"/>
    <col min="1538" max="1538" width="8.375" style="8" customWidth="1"/>
    <col min="1539" max="1540" width="17.625" style="8" customWidth="1"/>
    <col min="1541" max="1541" width="0.5" style="8" customWidth="1"/>
    <col min="1542" max="1542" width="12.375" style="8" bestFit="1" customWidth="1"/>
    <col min="1543" max="1789" width="9.375" style="8"/>
    <col min="1790" max="1790" width="12.625" style="8" customWidth="1"/>
    <col min="1791" max="1791" width="34.625" style="8" customWidth="1"/>
    <col min="1792" max="1792" width="2.5" style="8" customWidth="1"/>
    <col min="1793" max="1793" width="8.5" style="8" customWidth="1"/>
    <col min="1794" max="1794" width="8.375" style="8" customWidth="1"/>
    <col min="1795" max="1796" width="17.625" style="8" customWidth="1"/>
    <col min="1797" max="1797" width="0.5" style="8" customWidth="1"/>
    <col min="1798" max="1798" width="12.375" style="8" bestFit="1" customWidth="1"/>
    <col min="1799" max="2045" width="9.375" style="8"/>
    <col min="2046" max="2046" width="12.625" style="8" customWidth="1"/>
    <col min="2047" max="2047" width="34.625" style="8" customWidth="1"/>
    <col min="2048" max="2048" width="2.5" style="8" customWidth="1"/>
    <col min="2049" max="2049" width="8.5" style="8" customWidth="1"/>
    <col min="2050" max="2050" width="8.375" style="8" customWidth="1"/>
    <col min="2051" max="2052" width="17.625" style="8" customWidth="1"/>
    <col min="2053" max="2053" width="0.5" style="8" customWidth="1"/>
    <col min="2054" max="2054" width="12.375" style="8" bestFit="1" customWidth="1"/>
    <col min="2055" max="2301" width="9.375" style="8"/>
    <col min="2302" max="2302" width="12.625" style="8" customWidth="1"/>
    <col min="2303" max="2303" width="34.625" style="8" customWidth="1"/>
    <col min="2304" max="2304" width="2.5" style="8" customWidth="1"/>
    <col min="2305" max="2305" width="8.5" style="8" customWidth="1"/>
    <col min="2306" max="2306" width="8.375" style="8" customWidth="1"/>
    <col min="2307" max="2308" width="17.625" style="8" customWidth="1"/>
    <col min="2309" max="2309" width="0.5" style="8" customWidth="1"/>
    <col min="2310" max="2310" width="12.375" style="8" bestFit="1" customWidth="1"/>
    <col min="2311" max="2557" width="9.375" style="8"/>
    <col min="2558" max="2558" width="12.625" style="8" customWidth="1"/>
    <col min="2559" max="2559" width="34.625" style="8" customWidth="1"/>
    <col min="2560" max="2560" width="2.5" style="8" customWidth="1"/>
    <col min="2561" max="2561" width="8.5" style="8" customWidth="1"/>
    <col min="2562" max="2562" width="8.375" style="8" customWidth="1"/>
    <col min="2563" max="2564" width="17.625" style="8" customWidth="1"/>
    <col min="2565" max="2565" width="0.5" style="8" customWidth="1"/>
    <col min="2566" max="2566" width="12.375" style="8" bestFit="1" customWidth="1"/>
    <col min="2567" max="2813" width="9.375" style="8"/>
    <col min="2814" max="2814" width="12.625" style="8" customWidth="1"/>
    <col min="2815" max="2815" width="34.625" style="8" customWidth="1"/>
    <col min="2816" max="2816" width="2.5" style="8" customWidth="1"/>
    <col min="2817" max="2817" width="8.5" style="8" customWidth="1"/>
    <col min="2818" max="2818" width="8.375" style="8" customWidth="1"/>
    <col min="2819" max="2820" width="17.625" style="8" customWidth="1"/>
    <col min="2821" max="2821" width="0.5" style="8" customWidth="1"/>
    <col min="2822" max="2822" width="12.375" style="8" bestFit="1" customWidth="1"/>
    <col min="2823" max="3069" width="9.375" style="8"/>
    <col min="3070" max="3070" width="12.625" style="8" customWidth="1"/>
    <col min="3071" max="3071" width="34.625" style="8" customWidth="1"/>
    <col min="3072" max="3072" width="2.5" style="8" customWidth="1"/>
    <col min="3073" max="3073" width="8.5" style="8" customWidth="1"/>
    <col min="3074" max="3074" width="8.375" style="8" customWidth="1"/>
    <col min="3075" max="3076" width="17.625" style="8" customWidth="1"/>
    <col min="3077" max="3077" width="0.5" style="8" customWidth="1"/>
    <col min="3078" max="3078" width="12.375" style="8" bestFit="1" customWidth="1"/>
    <col min="3079" max="3325" width="9.375" style="8"/>
    <col min="3326" max="3326" width="12.625" style="8" customWidth="1"/>
    <col min="3327" max="3327" width="34.625" style="8" customWidth="1"/>
    <col min="3328" max="3328" width="2.5" style="8" customWidth="1"/>
    <col min="3329" max="3329" width="8.5" style="8" customWidth="1"/>
    <col min="3330" max="3330" width="8.375" style="8" customWidth="1"/>
    <col min="3331" max="3332" width="17.625" style="8" customWidth="1"/>
    <col min="3333" max="3333" width="0.5" style="8" customWidth="1"/>
    <col min="3334" max="3334" width="12.375" style="8" bestFit="1" customWidth="1"/>
    <col min="3335" max="3581" width="9.375" style="8"/>
    <col min="3582" max="3582" width="12.625" style="8" customWidth="1"/>
    <col min="3583" max="3583" width="34.625" style="8" customWidth="1"/>
    <col min="3584" max="3584" width="2.5" style="8" customWidth="1"/>
    <col min="3585" max="3585" width="8.5" style="8" customWidth="1"/>
    <col min="3586" max="3586" width="8.375" style="8" customWidth="1"/>
    <col min="3587" max="3588" width="17.625" style="8" customWidth="1"/>
    <col min="3589" max="3589" width="0.5" style="8" customWidth="1"/>
    <col min="3590" max="3590" width="12.375" style="8" bestFit="1" customWidth="1"/>
    <col min="3591" max="3837" width="9.375" style="8"/>
    <col min="3838" max="3838" width="12.625" style="8" customWidth="1"/>
    <col min="3839" max="3839" width="34.625" style="8" customWidth="1"/>
    <col min="3840" max="3840" width="2.5" style="8" customWidth="1"/>
    <col min="3841" max="3841" width="8.5" style="8" customWidth="1"/>
    <col min="3842" max="3842" width="8.375" style="8" customWidth="1"/>
    <col min="3843" max="3844" width="17.625" style="8" customWidth="1"/>
    <col min="3845" max="3845" width="0.5" style="8" customWidth="1"/>
    <col min="3846" max="3846" width="12.375" style="8" bestFit="1" customWidth="1"/>
    <col min="3847" max="4093" width="9.375" style="8"/>
    <col min="4094" max="4094" width="12.625" style="8" customWidth="1"/>
    <col min="4095" max="4095" width="34.625" style="8" customWidth="1"/>
    <col min="4096" max="4096" width="2.5" style="8" customWidth="1"/>
    <col min="4097" max="4097" width="8.5" style="8" customWidth="1"/>
    <col min="4098" max="4098" width="8.375" style="8" customWidth="1"/>
    <col min="4099" max="4100" width="17.625" style="8" customWidth="1"/>
    <col min="4101" max="4101" width="0.5" style="8" customWidth="1"/>
    <col min="4102" max="4102" width="12.375" style="8" bestFit="1" customWidth="1"/>
    <col min="4103" max="4349" width="9.375" style="8"/>
    <col min="4350" max="4350" width="12.625" style="8" customWidth="1"/>
    <col min="4351" max="4351" width="34.625" style="8" customWidth="1"/>
    <col min="4352" max="4352" width="2.5" style="8" customWidth="1"/>
    <col min="4353" max="4353" width="8.5" style="8" customWidth="1"/>
    <col min="4354" max="4354" width="8.375" style="8" customWidth="1"/>
    <col min="4355" max="4356" width="17.625" style="8" customWidth="1"/>
    <col min="4357" max="4357" width="0.5" style="8" customWidth="1"/>
    <col min="4358" max="4358" width="12.375" style="8" bestFit="1" customWidth="1"/>
    <col min="4359" max="4605" width="9.375" style="8"/>
    <col min="4606" max="4606" width="12.625" style="8" customWidth="1"/>
    <col min="4607" max="4607" width="34.625" style="8" customWidth="1"/>
    <col min="4608" max="4608" width="2.5" style="8" customWidth="1"/>
    <col min="4609" max="4609" width="8.5" style="8" customWidth="1"/>
    <col min="4610" max="4610" width="8.375" style="8" customWidth="1"/>
    <col min="4611" max="4612" width="17.625" style="8" customWidth="1"/>
    <col min="4613" max="4613" width="0.5" style="8" customWidth="1"/>
    <col min="4614" max="4614" width="12.375" style="8" bestFit="1" customWidth="1"/>
    <col min="4615" max="4861" width="9.375" style="8"/>
    <col min="4862" max="4862" width="12.625" style="8" customWidth="1"/>
    <col min="4863" max="4863" width="34.625" style="8" customWidth="1"/>
    <col min="4864" max="4864" width="2.5" style="8" customWidth="1"/>
    <col min="4865" max="4865" width="8.5" style="8" customWidth="1"/>
    <col min="4866" max="4866" width="8.375" style="8" customWidth="1"/>
    <col min="4867" max="4868" width="17.625" style="8" customWidth="1"/>
    <col min="4869" max="4869" width="0.5" style="8" customWidth="1"/>
    <col min="4870" max="4870" width="12.375" style="8" bestFit="1" customWidth="1"/>
    <col min="4871" max="5117" width="9.375" style="8"/>
    <col min="5118" max="5118" width="12.625" style="8" customWidth="1"/>
    <col min="5119" max="5119" width="34.625" style="8" customWidth="1"/>
    <col min="5120" max="5120" width="2.5" style="8" customWidth="1"/>
    <col min="5121" max="5121" width="8.5" style="8" customWidth="1"/>
    <col min="5122" max="5122" width="8.375" style="8" customWidth="1"/>
    <col min="5123" max="5124" width="17.625" style="8" customWidth="1"/>
    <col min="5125" max="5125" width="0.5" style="8" customWidth="1"/>
    <col min="5126" max="5126" width="12.375" style="8" bestFit="1" customWidth="1"/>
    <col min="5127" max="5373" width="9.375" style="8"/>
    <col min="5374" max="5374" width="12.625" style="8" customWidth="1"/>
    <col min="5375" max="5375" width="34.625" style="8" customWidth="1"/>
    <col min="5376" max="5376" width="2.5" style="8" customWidth="1"/>
    <col min="5377" max="5377" width="8.5" style="8" customWidth="1"/>
    <col min="5378" max="5378" width="8.375" style="8" customWidth="1"/>
    <col min="5379" max="5380" width="17.625" style="8" customWidth="1"/>
    <col min="5381" max="5381" width="0.5" style="8" customWidth="1"/>
    <col min="5382" max="5382" width="12.375" style="8" bestFit="1" customWidth="1"/>
    <col min="5383" max="5629" width="9.375" style="8"/>
    <col min="5630" max="5630" width="12.625" style="8" customWidth="1"/>
    <col min="5631" max="5631" width="34.625" style="8" customWidth="1"/>
    <col min="5632" max="5632" width="2.5" style="8" customWidth="1"/>
    <col min="5633" max="5633" width="8.5" style="8" customWidth="1"/>
    <col min="5634" max="5634" width="8.375" style="8" customWidth="1"/>
    <col min="5635" max="5636" width="17.625" style="8" customWidth="1"/>
    <col min="5637" max="5637" width="0.5" style="8" customWidth="1"/>
    <col min="5638" max="5638" width="12.375" style="8" bestFit="1" customWidth="1"/>
    <col min="5639" max="5885" width="9.375" style="8"/>
    <col min="5886" max="5886" width="12.625" style="8" customWidth="1"/>
    <col min="5887" max="5887" width="34.625" style="8" customWidth="1"/>
    <col min="5888" max="5888" width="2.5" style="8" customWidth="1"/>
    <col min="5889" max="5889" width="8.5" style="8" customWidth="1"/>
    <col min="5890" max="5890" width="8.375" style="8" customWidth="1"/>
    <col min="5891" max="5892" width="17.625" style="8" customWidth="1"/>
    <col min="5893" max="5893" width="0.5" style="8" customWidth="1"/>
    <col min="5894" max="5894" width="12.375" style="8" bestFit="1" customWidth="1"/>
    <col min="5895" max="6141" width="9.375" style="8"/>
    <col min="6142" max="6142" width="12.625" style="8" customWidth="1"/>
    <col min="6143" max="6143" width="34.625" style="8" customWidth="1"/>
    <col min="6144" max="6144" width="2.5" style="8" customWidth="1"/>
    <col min="6145" max="6145" width="8.5" style="8" customWidth="1"/>
    <col min="6146" max="6146" width="8.375" style="8" customWidth="1"/>
    <col min="6147" max="6148" width="17.625" style="8" customWidth="1"/>
    <col min="6149" max="6149" width="0.5" style="8" customWidth="1"/>
    <col min="6150" max="6150" width="12.375" style="8" bestFit="1" customWidth="1"/>
    <col min="6151" max="6397" width="9.375" style="8"/>
    <col min="6398" max="6398" width="12.625" style="8" customWidth="1"/>
    <col min="6399" max="6399" width="34.625" style="8" customWidth="1"/>
    <col min="6400" max="6400" width="2.5" style="8" customWidth="1"/>
    <col min="6401" max="6401" width="8.5" style="8" customWidth="1"/>
    <col min="6402" max="6402" width="8.375" style="8" customWidth="1"/>
    <col min="6403" max="6404" width="17.625" style="8" customWidth="1"/>
    <col min="6405" max="6405" width="0.5" style="8" customWidth="1"/>
    <col min="6406" max="6406" width="12.375" style="8" bestFit="1" customWidth="1"/>
    <col min="6407" max="6653" width="9.375" style="8"/>
    <col min="6654" max="6654" width="12.625" style="8" customWidth="1"/>
    <col min="6655" max="6655" width="34.625" style="8" customWidth="1"/>
    <col min="6656" max="6656" width="2.5" style="8" customWidth="1"/>
    <col min="6657" max="6657" width="8.5" style="8" customWidth="1"/>
    <col min="6658" max="6658" width="8.375" style="8" customWidth="1"/>
    <col min="6659" max="6660" width="17.625" style="8" customWidth="1"/>
    <col min="6661" max="6661" width="0.5" style="8" customWidth="1"/>
    <col min="6662" max="6662" width="12.375" style="8" bestFit="1" customWidth="1"/>
    <col min="6663" max="6909" width="9.375" style="8"/>
    <col min="6910" max="6910" width="12.625" style="8" customWidth="1"/>
    <col min="6911" max="6911" width="34.625" style="8" customWidth="1"/>
    <col min="6912" max="6912" width="2.5" style="8" customWidth="1"/>
    <col min="6913" max="6913" width="8.5" style="8" customWidth="1"/>
    <col min="6914" max="6914" width="8.375" style="8" customWidth="1"/>
    <col min="6915" max="6916" width="17.625" style="8" customWidth="1"/>
    <col min="6917" max="6917" width="0.5" style="8" customWidth="1"/>
    <col min="6918" max="6918" width="12.375" style="8" bestFit="1" customWidth="1"/>
    <col min="6919" max="7165" width="9.375" style="8"/>
    <col min="7166" max="7166" width="12.625" style="8" customWidth="1"/>
    <col min="7167" max="7167" width="34.625" style="8" customWidth="1"/>
    <col min="7168" max="7168" width="2.5" style="8" customWidth="1"/>
    <col min="7169" max="7169" width="8.5" style="8" customWidth="1"/>
    <col min="7170" max="7170" width="8.375" style="8" customWidth="1"/>
    <col min="7171" max="7172" width="17.625" style="8" customWidth="1"/>
    <col min="7173" max="7173" width="0.5" style="8" customWidth="1"/>
    <col min="7174" max="7174" width="12.375" style="8" bestFit="1" customWidth="1"/>
    <col min="7175" max="7421" width="9.375" style="8"/>
    <col min="7422" max="7422" width="12.625" style="8" customWidth="1"/>
    <col min="7423" max="7423" width="34.625" style="8" customWidth="1"/>
    <col min="7424" max="7424" width="2.5" style="8" customWidth="1"/>
    <col min="7425" max="7425" width="8.5" style="8" customWidth="1"/>
    <col min="7426" max="7426" width="8.375" style="8" customWidth="1"/>
    <col min="7427" max="7428" width="17.625" style="8" customWidth="1"/>
    <col min="7429" max="7429" width="0.5" style="8" customWidth="1"/>
    <col min="7430" max="7430" width="12.375" style="8" bestFit="1" customWidth="1"/>
    <col min="7431" max="7677" width="9.375" style="8"/>
    <col min="7678" max="7678" width="12.625" style="8" customWidth="1"/>
    <col min="7679" max="7679" width="34.625" style="8" customWidth="1"/>
    <col min="7680" max="7680" width="2.5" style="8" customWidth="1"/>
    <col min="7681" max="7681" width="8.5" style="8" customWidth="1"/>
    <col min="7682" max="7682" width="8.375" style="8" customWidth="1"/>
    <col min="7683" max="7684" width="17.625" style="8" customWidth="1"/>
    <col min="7685" max="7685" width="0.5" style="8" customWidth="1"/>
    <col min="7686" max="7686" width="12.375" style="8" bestFit="1" customWidth="1"/>
    <col min="7687" max="7933" width="9.375" style="8"/>
    <col min="7934" max="7934" width="12.625" style="8" customWidth="1"/>
    <col min="7935" max="7935" width="34.625" style="8" customWidth="1"/>
    <col min="7936" max="7936" width="2.5" style="8" customWidth="1"/>
    <col min="7937" max="7937" width="8.5" style="8" customWidth="1"/>
    <col min="7938" max="7938" width="8.375" style="8" customWidth="1"/>
    <col min="7939" max="7940" width="17.625" style="8" customWidth="1"/>
    <col min="7941" max="7941" width="0.5" style="8" customWidth="1"/>
    <col min="7942" max="7942" width="12.375" style="8" bestFit="1" customWidth="1"/>
    <col min="7943" max="8189" width="9.375" style="8"/>
    <col min="8190" max="8190" width="12.625" style="8" customWidth="1"/>
    <col min="8191" max="8191" width="34.625" style="8" customWidth="1"/>
    <col min="8192" max="8192" width="2.5" style="8" customWidth="1"/>
    <col min="8193" max="8193" width="8.5" style="8" customWidth="1"/>
    <col min="8194" max="8194" width="8.375" style="8" customWidth="1"/>
    <col min="8195" max="8196" width="17.625" style="8" customWidth="1"/>
    <col min="8197" max="8197" width="0.5" style="8" customWidth="1"/>
    <col min="8198" max="8198" width="12.375" style="8" bestFit="1" customWidth="1"/>
    <col min="8199" max="8445" width="9.375" style="8"/>
    <col min="8446" max="8446" width="12.625" style="8" customWidth="1"/>
    <col min="8447" max="8447" width="34.625" style="8" customWidth="1"/>
    <col min="8448" max="8448" width="2.5" style="8" customWidth="1"/>
    <col min="8449" max="8449" width="8.5" style="8" customWidth="1"/>
    <col min="8450" max="8450" width="8.375" style="8" customWidth="1"/>
    <col min="8451" max="8452" width="17.625" style="8" customWidth="1"/>
    <col min="8453" max="8453" width="0.5" style="8" customWidth="1"/>
    <col min="8454" max="8454" width="12.375" style="8" bestFit="1" customWidth="1"/>
    <col min="8455" max="8701" width="9.375" style="8"/>
    <col min="8702" max="8702" width="12.625" style="8" customWidth="1"/>
    <col min="8703" max="8703" width="34.625" style="8" customWidth="1"/>
    <col min="8704" max="8704" width="2.5" style="8" customWidth="1"/>
    <col min="8705" max="8705" width="8.5" style="8" customWidth="1"/>
    <col min="8706" max="8706" width="8.375" style="8" customWidth="1"/>
    <col min="8707" max="8708" width="17.625" style="8" customWidth="1"/>
    <col min="8709" max="8709" width="0.5" style="8" customWidth="1"/>
    <col min="8710" max="8710" width="12.375" style="8" bestFit="1" customWidth="1"/>
    <col min="8711" max="8957" width="9.375" style="8"/>
    <col min="8958" max="8958" width="12.625" style="8" customWidth="1"/>
    <col min="8959" max="8959" width="34.625" style="8" customWidth="1"/>
    <col min="8960" max="8960" width="2.5" style="8" customWidth="1"/>
    <col min="8961" max="8961" width="8.5" style="8" customWidth="1"/>
    <col min="8962" max="8962" width="8.375" style="8" customWidth="1"/>
    <col min="8963" max="8964" width="17.625" style="8" customWidth="1"/>
    <col min="8965" max="8965" width="0.5" style="8" customWidth="1"/>
    <col min="8966" max="8966" width="12.375" style="8" bestFit="1" customWidth="1"/>
    <col min="8967" max="9213" width="9.375" style="8"/>
    <col min="9214" max="9214" width="12.625" style="8" customWidth="1"/>
    <col min="9215" max="9215" width="34.625" style="8" customWidth="1"/>
    <col min="9216" max="9216" width="2.5" style="8" customWidth="1"/>
    <col min="9217" max="9217" width="8.5" style="8" customWidth="1"/>
    <col min="9218" max="9218" width="8.375" style="8" customWidth="1"/>
    <col min="9219" max="9220" width="17.625" style="8" customWidth="1"/>
    <col min="9221" max="9221" width="0.5" style="8" customWidth="1"/>
    <col min="9222" max="9222" width="12.375" style="8" bestFit="1" customWidth="1"/>
    <col min="9223" max="9469" width="9.375" style="8"/>
    <col min="9470" max="9470" width="12.625" style="8" customWidth="1"/>
    <col min="9471" max="9471" width="34.625" style="8" customWidth="1"/>
    <col min="9472" max="9472" width="2.5" style="8" customWidth="1"/>
    <col min="9473" max="9473" width="8.5" style="8" customWidth="1"/>
    <col min="9474" max="9474" width="8.375" style="8" customWidth="1"/>
    <col min="9475" max="9476" width="17.625" style="8" customWidth="1"/>
    <col min="9477" max="9477" width="0.5" style="8" customWidth="1"/>
    <col min="9478" max="9478" width="12.375" style="8" bestFit="1" customWidth="1"/>
    <col min="9479" max="9725" width="9.375" style="8"/>
    <col min="9726" max="9726" width="12.625" style="8" customWidth="1"/>
    <col min="9727" max="9727" width="34.625" style="8" customWidth="1"/>
    <col min="9728" max="9728" width="2.5" style="8" customWidth="1"/>
    <col min="9729" max="9729" width="8.5" style="8" customWidth="1"/>
    <col min="9730" max="9730" width="8.375" style="8" customWidth="1"/>
    <col min="9731" max="9732" width="17.625" style="8" customWidth="1"/>
    <col min="9733" max="9733" width="0.5" style="8" customWidth="1"/>
    <col min="9734" max="9734" width="12.375" style="8" bestFit="1" customWidth="1"/>
    <col min="9735" max="9981" width="9.375" style="8"/>
    <col min="9982" max="9982" width="12.625" style="8" customWidth="1"/>
    <col min="9983" max="9983" width="34.625" style="8" customWidth="1"/>
    <col min="9984" max="9984" width="2.5" style="8" customWidth="1"/>
    <col min="9985" max="9985" width="8.5" style="8" customWidth="1"/>
    <col min="9986" max="9986" width="8.375" style="8" customWidth="1"/>
    <col min="9987" max="9988" width="17.625" style="8" customWidth="1"/>
    <col min="9989" max="9989" width="0.5" style="8" customWidth="1"/>
    <col min="9990" max="9990" width="12.375" style="8" bestFit="1" customWidth="1"/>
    <col min="9991" max="10237" width="9.375" style="8"/>
    <col min="10238" max="10238" width="12.625" style="8" customWidth="1"/>
    <col min="10239" max="10239" width="34.625" style="8" customWidth="1"/>
    <col min="10240" max="10240" width="2.5" style="8" customWidth="1"/>
    <col min="10241" max="10241" width="8.5" style="8" customWidth="1"/>
    <col min="10242" max="10242" width="8.375" style="8" customWidth="1"/>
    <col min="10243" max="10244" width="17.625" style="8" customWidth="1"/>
    <col min="10245" max="10245" width="0.5" style="8" customWidth="1"/>
    <col min="10246" max="10246" width="12.375" style="8" bestFit="1" customWidth="1"/>
    <col min="10247" max="10493" width="9.375" style="8"/>
    <col min="10494" max="10494" width="12.625" style="8" customWidth="1"/>
    <col min="10495" max="10495" width="34.625" style="8" customWidth="1"/>
    <col min="10496" max="10496" width="2.5" style="8" customWidth="1"/>
    <col min="10497" max="10497" width="8.5" style="8" customWidth="1"/>
    <col min="10498" max="10498" width="8.375" style="8" customWidth="1"/>
    <col min="10499" max="10500" width="17.625" style="8" customWidth="1"/>
    <col min="10501" max="10501" width="0.5" style="8" customWidth="1"/>
    <col min="10502" max="10502" width="12.375" style="8" bestFit="1" customWidth="1"/>
    <col min="10503" max="10749" width="9.375" style="8"/>
    <col min="10750" max="10750" width="12.625" style="8" customWidth="1"/>
    <col min="10751" max="10751" width="34.625" style="8" customWidth="1"/>
    <col min="10752" max="10752" width="2.5" style="8" customWidth="1"/>
    <col min="10753" max="10753" width="8.5" style="8" customWidth="1"/>
    <col min="10754" max="10754" width="8.375" style="8" customWidth="1"/>
    <col min="10755" max="10756" width="17.625" style="8" customWidth="1"/>
    <col min="10757" max="10757" width="0.5" style="8" customWidth="1"/>
    <col min="10758" max="10758" width="12.375" style="8" bestFit="1" customWidth="1"/>
    <col min="10759" max="11005" width="9.375" style="8"/>
    <col min="11006" max="11006" width="12.625" style="8" customWidth="1"/>
    <col min="11007" max="11007" width="34.625" style="8" customWidth="1"/>
    <col min="11008" max="11008" width="2.5" style="8" customWidth="1"/>
    <col min="11009" max="11009" width="8.5" style="8" customWidth="1"/>
    <col min="11010" max="11010" width="8.375" style="8" customWidth="1"/>
    <col min="11011" max="11012" width="17.625" style="8" customWidth="1"/>
    <col min="11013" max="11013" width="0.5" style="8" customWidth="1"/>
    <col min="11014" max="11014" width="12.375" style="8" bestFit="1" customWidth="1"/>
    <col min="11015" max="11261" width="9.375" style="8"/>
    <col min="11262" max="11262" width="12.625" style="8" customWidth="1"/>
    <col min="11263" max="11263" width="34.625" style="8" customWidth="1"/>
    <col min="11264" max="11264" width="2.5" style="8" customWidth="1"/>
    <col min="11265" max="11265" width="8.5" style="8" customWidth="1"/>
    <col min="11266" max="11266" width="8.375" style="8" customWidth="1"/>
    <col min="11267" max="11268" width="17.625" style="8" customWidth="1"/>
    <col min="11269" max="11269" width="0.5" style="8" customWidth="1"/>
    <col min="11270" max="11270" width="12.375" style="8" bestFit="1" customWidth="1"/>
    <col min="11271" max="11517" width="9.375" style="8"/>
    <col min="11518" max="11518" width="12.625" style="8" customWidth="1"/>
    <col min="11519" max="11519" width="34.625" style="8" customWidth="1"/>
    <col min="11520" max="11520" width="2.5" style="8" customWidth="1"/>
    <col min="11521" max="11521" width="8.5" style="8" customWidth="1"/>
    <col min="11522" max="11522" width="8.375" style="8" customWidth="1"/>
    <col min="11523" max="11524" width="17.625" style="8" customWidth="1"/>
    <col min="11525" max="11525" width="0.5" style="8" customWidth="1"/>
    <col min="11526" max="11526" width="12.375" style="8" bestFit="1" customWidth="1"/>
    <col min="11527" max="11773" width="9.375" style="8"/>
    <col min="11774" max="11774" width="12.625" style="8" customWidth="1"/>
    <col min="11775" max="11775" width="34.625" style="8" customWidth="1"/>
    <col min="11776" max="11776" width="2.5" style="8" customWidth="1"/>
    <col min="11777" max="11777" width="8.5" style="8" customWidth="1"/>
    <col min="11778" max="11778" width="8.375" style="8" customWidth="1"/>
    <col min="11779" max="11780" width="17.625" style="8" customWidth="1"/>
    <col min="11781" max="11781" width="0.5" style="8" customWidth="1"/>
    <col min="11782" max="11782" width="12.375" style="8" bestFit="1" customWidth="1"/>
    <col min="11783" max="12029" width="9.375" style="8"/>
    <col min="12030" max="12030" width="12.625" style="8" customWidth="1"/>
    <col min="12031" max="12031" width="34.625" style="8" customWidth="1"/>
    <col min="12032" max="12032" width="2.5" style="8" customWidth="1"/>
    <col min="12033" max="12033" width="8.5" style="8" customWidth="1"/>
    <col min="12034" max="12034" width="8.375" style="8" customWidth="1"/>
    <col min="12035" max="12036" width="17.625" style="8" customWidth="1"/>
    <col min="12037" max="12037" width="0.5" style="8" customWidth="1"/>
    <col min="12038" max="12038" width="12.375" style="8" bestFit="1" customWidth="1"/>
    <col min="12039" max="12285" width="9.375" style="8"/>
    <col min="12286" max="12286" width="12.625" style="8" customWidth="1"/>
    <col min="12287" max="12287" width="34.625" style="8" customWidth="1"/>
    <col min="12288" max="12288" width="2.5" style="8" customWidth="1"/>
    <col min="12289" max="12289" width="8.5" style="8" customWidth="1"/>
    <col min="12290" max="12290" width="8.375" style="8" customWidth="1"/>
    <col min="12291" max="12292" width="17.625" style="8" customWidth="1"/>
    <col min="12293" max="12293" width="0.5" style="8" customWidth="1"/>
    <col min="12294" max="12294" width="12.375" style="8" bestFit="1" customWidth="1"/>
    <col min="12295" max="12541" width="9.375" style="8"/>
    <col min="12542" max="12542" width="12.625" style="8" customWidth="1"/>
    <col min="12543" max="12543" width="34.625" style="8" customWidth="1"/>
    <col min="12544" max="12544" width="2.5" style="8" customWidth="1"/>
    <col min="12545" max="12545" width="8.5" style="8" customWidth="1"/>
    <col min="12546" max="12546" width="8.375" style="8" customWidth="1"/>
    <col min="12547" max="12548" width="17.625" style="8" customWidth="1"/>
    <col min="12549" max="12549" width="0.5" style="8" customWidth="1"/>
    <col min="12550" max="12550" width="12.375" style="8" bestFit="1" customWidth="1"/>
    <col min="12551" max="12797" width="9.375" style="8"/>
    <col min="12798" max="12798" width="12.625" style="8" customWidth="1"/>
    <col min="12799" max="12799" width="34.625" style="8" customWidth="1"/>
    <col min="12800" max="12800" width="2.5" style="8" customWidth="1"/>
    <col min="12801" max="12801" width="8.5" style="8" customWidth="1"/>
    <col min="12802" max="12802" width="8.375" style="8" customWidth="1"/>
    <col min="12803" max="12804" width="17.625" style="8" customWidth="1"/>
    <col min="12805" max="12805" width="0.5" style="8" customWidth="1"/>
    <col min="12806" max="12806" width="12.375" style="8" bestFit="1" customWidth="1"/>
    <col min="12807" max="13053" width="9.375" style="8"/>
    <col min="13054" max="13054" width="12.625" style="8" customWidth="1"/>
    <col min="13055" max="13055" width="34.625" style="8" customWidth="1"/>
    <col min="13056" max="13056" width="2.5" style="8" customWidth="1"/>
    <col min="13057" max="13057" width="8.5" style="8" customWidth="1"/>
    <col min="13058" max="13058" width="8.375" style="8" customWidth="1"/>
    <col min="13059" max="13060" width="17.625" style="8" customWidth="1"/>
    <col min="13061" max="13061" width="0.5" style="8" customWidth="1"/>
    <col min="13062" max="13062" width="12.375" style="8" bestFit="1" customWidth="1"/>
    <col min="13063" max="13309" width="9.375" style="8"/>
    <col min="13310" max="13310" width="12.625" style="8" customWidth="1"/>
    <col min="13311" max="13311" width="34.625" style="8" customWidth="1"/>
    <col min="13312" max="13312" width="2.5" style="8" customWidth="1"/>
    <col min="13313" max="13313" width="8.5" style="8" customWidth="1"/>
    <col min="13314" max="13314" width="8.375" style="8" customWidth="1"/>
    <col min="13315" max="13316" width="17.625" style="8" customWidth="1"/>
    <col min="13317" max="13317" width="0.5" style="8" customWidth="1"/>
    <col min="13318" max="13318" width="12.375" style="8" bestFit="1" customWidth="1"/>
    <col min="13319" max="13565" width="9.375" style="8"/>
    <col min="13566" max="13566" width="12.625" style="8" customWidth="1"/>
    <col min="13567" max="13567" width="34.625" style="8" customWidth="1"/>
    <col min="13568" max="13568" width="2.5" style="8" customWidth="1"/>
    <col min="13569" max="13569" width="8.5" style="8" customWidth="1"/>
    <col min="13570" max="13570" width="8.375" style="8" customWidth="1"/>
    <col min="13571" max="13572" width="17.625" style="8" customWidth="1"/>
    <col min="13573" max="13573" width="0.5" style="8" customWidth="1"/>
    <col min="13574" max="13574" width="12.375" style="8" bestFit="1" customWidth="1"/>
    <col min="13575" max="13821" width="9.375" style="8"/>
    <col min="13822" max="13822" width="12.625" style="8" customWidth="1"/>
    <col min="13823" max="13823" width="34.625" style="8" customWidth="1"/>
    <col min="13824" max="13824" width="2.5" style="8" customWidth="1"/>
    <col min="13825" max="13825" width="8.5" style="8" customWidth="1"/>
    <col min="13826" max="13826" width="8.375" style="8" customWidth="1"/>
    <col min="13827" max="13828" width="17.625" style="8" customWidth="1"/>
    <col min="13829" max="13829" width="0.5" style="8" customWidth="1"/>
    <col min="13830" max="13830" width="12.375" style="8" bestFit="1" customWidth="1"/>
    <col min="13831" max="14077" width="9.375" style="8"/>
    <col min="14078" max="14078" width="12.625" style="8" customWidth="1"/>
    <col min="14079" max="14079" width="34.625" style="8" customWidth="1"/>
    <col min="14080" max="14080" width="2.5" style="8" customWidth="1"/>
    <col min="14081" max="14081" width="8.5" style="8" customWidth="1"/>
    <col min="14082" max="14082" width="8.375" style="8" customWidth="1"/>
    <col min="14083" max="14084" width="17.625" style="8" customWidth="1"/>
    <col min="14085" max="14085" width="0.5" style="8" customWidth="1"/>
    <col min="14086" max="14086" width="12.375" style="8" bestFit="1" customWidth="1"/>
    <col min="14087" max="14333" width="9.375" style="8"/>
    <col min="14334" max="14334" width="12.625" style="8" customWidth="1"/>
    <col min="14335" max="14335" width="34.625" style="8" customWidth="1"/>
    <col min="14336" max="14336" width="2.5" style="8" customWidth="1"/>
    <col min="14337" max="14337" width="8.5" style="8" customWidth="1"/>
    <col min="14338" max="14338" width="8.375" style="8" customWidth="1"/>
    <col min="14339" max="14340" width="17.625" style="8" customWidth="1"/>
    <col min="14341" max="14341" width="0.5" style="8" customWidth="1"/>
    <col min="14342" max="14342" width="12.375" style="8" bestFit="1" customWidth="1"/>
    <col min="14343" max="14589" width="9.375" style="8"/>
    <col min="14590" max="14590" width="12.625" style="8" customWidth="1"/>
    <col min="14591" max="14591" width="34.625" style="8" customWidth="1"/>
    <col min="14592" max="14592" width="2.5" style="8" customWidth="1"/>
    <col min="14593" max="14593" width="8.5" style="8" customWidth="1"/>
    <col min="14594" max="14594" width="8.375" style="8" customWidth="1"/>
    <col min="14595" max="14596" width="17.625" style="8" customWidth="1"/>
    <col min="14597" max="14597" width="0.5" style="8" customWidth="1"/>
    <col min="14598" max="14598" width="12.375" style="8" bestFit="1" customWidth="1"/>
    <col min="14599" max="14845" width="9.375" style="8"/>
    <col min="14846" max="14846" width="12.625" style="8" customWidth="1"/>
    <col min="14847" max="14847" width="34.625" style="8" customWidth="1"/>
    <col min="14848" max="14848" width="2.5" style="8" customWidth="1"/>
    <col min="14849" max="14849" width="8.5" style="8" customWidth="1"/>
    <col min="14850" max="14850" width="8.375" style="8" customWidth="1"/>
    <col min="14851" max="14852" width="17.625" style="8" customWidth="1"/>
    <col min="14853" max="14853" width="0.5" style="8" customWidth="1"/>
    <col min="14854" max="14854" width="12.375" style="8" bestFit="1" customWidth="1"/>
    <col min="14855" max="15101" width="9.375" style="8"/>
    <col min="15102" max="15102" width="12.625" style="8" customWidth="1"/>
    <col min="15103" max="15103" width="34.625" style="8" customWidth="1"/>
    <col min="15104" max="15104" width="2.5" style="8" customWidth="1"/>
    <col min="15105" max="15105" width="8.5" style="8" customWidth="1"/>
    <col min="15106" max="15106" width="8.375" style="8" customWidth="1"/>
    <col min="15107" max="15108" width="17.625" style="8" customWidth="1"/>
    <col min="15109" max="15109" width="0.5" style="8" customWidth="1"/>
    <col min="15110" max="15110" width="12.375" style="8" bestFit="1" customWidth="1"/>
    <col min="15111" max="15357" width="9.375" style="8"/>
    <col min="15358" max="15358" width="12.625" style="8" customWidth="1"/>
    <col min="15359" max="15359" width="34.625" style="8" customWidth="1"/>
    <col min="15360" max="15360" width="2.5" style="8" customWidth="1"/>
    <col min="15361" max="15361" width="8.5" style="8" customWidth="1"/>
    <col min="15362" max="15362" width="8.375" style="8" customWidth="1"/>
    <col min="15363" max="15364" width="17.625" style="8" customWidth="1"/>
    <col min="15365" max="15365" width="0.5" style="8" customWidth="1"/>
    <col min="15366" max="15366" width="12.375" style="8" bestFit="1" customWidth="1"/>
    <col min="15367" max="15613" width="9.375" style="8"/>
    <col min="15614" max="15614" width="12.625" style="8" customWidth="1"/>
    <col min="15615" max="15615" width="34.625" style="8" customWidth="1"/>
    <col min="15616" max="15616" width="2.5" style="8" customWidth="1"/>
    <col min="15617" max="15617" width="8.5" style="8" customWidth="1"/>
    <col min="15618" max="15618" width="8.375" style="8" customWidth="1"/>
    <col min="15619" max="15620" width="17.625" style="8" customWidth="1"/>
    <col min="15621" max="15621" width="0.5" style="8" customWidth="1"/>
    <col min="15622" max="15622" width="12.375" style="8" bestFit="1" customWidth="1"/>
    <col min="15623" max="15869" width="9.375" style="8"/>
    <col min="15870" max="15870" width="12.625" style="8" customWidth="1"/>
    <col min="15871" max="15871" width="34.625" style="8" customWidth="1"/>
    <col min="15872" max="15872" width="2.5" style="8" customWidth="1"/>
    <col min="15873" max="15873" width="8.5" style="8" customWidth="1"/>
    <col min="15874" max="15874" width="8.375" style="8" customWidth="1"/>
    <col min="15875" max="15876" width="17.625" style="8" customWidth="1"/>
    <col min="15877" max="15877" width="0.5" style="8" customWidth="1"/>
    <col min="15878" max="15878" width="12.375" style="8" bestFit="1" customWidth="1"/>
    <col min="15879" max="16125" width="9.375" style="8"/>
    <col min="16126" max="16126" width="12.625" style="8" customWidth="1"/>
    <col min="16127" max="16127" width="34.625" style="8" customWidth="1"/>
    <col min="16128" max="16128" width="2.5" style="8" customWidth="1"/>
    <col min="16129" max="16129" width="8.5" style="8" customWidth="1"/>
    <col min="16130" max="16130" width="8.375" style="8" customWidth="1"/>
    <col min="16131" max="16132" width="17.625" style="8" customWidth="1"/>
    <col min="16133" max="16133" width="0.5" style="8" customWidth="1"/>
    <col min="16134" max="16134" width="12.375" style="8" bestFit="1" customWidth="1"/>
    <col min="16135" max="16384" width="9.375" style="8"/>
  </cols>
  <sheetData>
    <row r="1" spans="2:9" x14ac:dyDescent="0.2">
      <c r="B1" s="96" t="str">
        <f>'التدفقات النقدية'!B1:C1</f>
        <v>شركة بصمة الخليج المحدودة</v>
      </c>
      <c r="C1" s="96"/>
      <c r="D1" s="96"/>
      <c r="E1" s="96"/>
      <c r="F1" s="96"/>
      <c r="G1" s="96"/>
      <c r="H1" s="96"/>
      <c r="I1" s="96"/>
    </row>
    <row r="2" spans="2:9" x14ac:dyDescent="0.2">
      <c r="B2" s="97" t="str">
        <f>'التدفقات النقدية'!B2:C2</f>
        <v>شركة شخص واحد - ذات مسئولية محدودة</v>
      </c>
      <c r="C2" s="97"/>
      <c r="D2" s="97"/>
      <c r="E2" s="97"/>
      <c r="F2" s="97"/>
      <c r="G2" s="97"/>
      <c r="H2" s="97"/>
      <c r="I2" s="97"/>
    </row>
    <row r="3" spans="2:9" x14ac:dyDescent="0.2">
      <c r="B3" s="96" t="s">
        <v>284</v>
      </c>
      <c r="C3" s="96"/>
      <c r="D3" s="96"/>
      <c r="E3" s="96"/>
      <c r="F3" s="96"/>
      <c r="G3" s="96"/>
      <c r="H3" s="96"/>
      <c r="I3" s="96"/>
    </row>
    <row r="4" spans="2:9" x14ac:dyDescent="0.2">
      <c r="B4" s="98" t="s">
        <v>7</v>
      </c>
      <c r="C4" s="98"/>
      <c r="D4" s="98"/>
      <c r="E4" s="98"/>
      <c r="F4" s="98"/>
      <c r="G4" s="98"/>
      <c r="H4" s="98"/>
      <c r="I4" s="98"/>
    </row>
    <row r="5" spans="2:9" x14ac:dyDescent="0.2">
      <c r="B5" s="7" t="s">
        <v>274</v>
      </c>
      <c r="C5" s="52" t="str">
        <f>'المركز المالي'!B8</f>
        <v>نقد وما في حكمه</v>
      </c>
      <c r="D5" s="9"/>
      <c r="F5" s="8"/>
      <c r="G5" s="8"/>
      <c r="H5" s="8"/>
      <c r="I5" s="8"/>
    </row>
    <row r="6" spans="2:9" x14ac:dyDescent="0.2">
      <c r="B6" s="109"/>
      <c r="C6" s="109"/>
      <c r="F6" s="8"/>
      <c r="G6" s="8"/>
      <c r="H6" s="8"/>
      <c r="I6" s="34" t="str">
        <f>'المركز المالي'!E5</f>
        <v>31 ديسمبر 2024م</v>
      </c>
    </row>
    <row r="7" spans="2:9" x14ac:dyDescent="0.2">
      <c r="B7" s="109" t="s">
        <v>17</v>
      </c>
      <c r="C7" s="109"/>
      <c r="F7" s="8"/>
      <c r="G7" s="8"/>
      <c r="H7" s="8"/>
      <c r="I7" s="91">
        <f>ROUND('ميزان المراجعة'!G4,0)</f>
        <v>99607</v>
      </c>
    </row>
    <row r="8" spans="2:9" ht="21" thickBot="1" x14ac:dyDescent="0.25">
      <c r="B8" s="97"/>
      <c r="C8" s="97"/>
      <c r="F8" s="8"/>
      <c r="G8" s="8"/>
      <c r="H8" s="8"/>
      <c r="I8" s="74">
        <f>ROUND(SUM(I7:I7),0)</f>
        <v>99607</v>
      </c>
    </row>
    <row r="9" spans="2:9" ht="14.25" customHeight="1" thickTop="1" x14ac:dyDescent="0.2">
      <c r="F9" s="8"/>
      <c r="G9" s="8"/>
      <c r="H9" s="8"/>
      <c r="I9" s="37"/>
    </row>
    <row r="10" spans="2:9" x14ac:dyDescent="0.2">
      <c r="B10" s="7" t="s">
        <v>275</v>
      </c>
      <c r="C10" s="52" t="str">
        <f>'المركز المالي'!B9</f>
        <v>الذمم التجارية المدينة</v>
      </c>
      <c r="F10" s="8"/>
      <c r="G10" s="8"/>
      <c r="H10" s="8"/>
      <c r="I10" s="34" t="str">
        <f>I6</f>
        <v>31 ديسمبر 2024م</v>
      </c>
    </row>
    <row r="11" spans="2:9" x14ac:dyDescent="0.2">
      <c r="B11" s="106" t="s">
        <v>44</v>
      </c>
      <c r="C11" s="106"/>
      <c r="F11" s="8"/>
      <c r="G11" s="8"/>
      <c r="H11" s="8"/>
      <c r="I11" s="91">
        <f>ROUND('ميزان المراجعة'!G6+'ميزان المراجعة'!G8-'ميزان المراجعة'!H9+'ميزان المراجعة'!G10+'ميزان المراجعة'!G11+'ميزان المراجعة'!G14+'ميزان المراجعة'!G16+'ميزان المراجعة'!G18+'ميزان المراجعة'!G20+'ميزان المراجعة'!G21+'ميزان المراجعة'!G24+'ميزان المراجعة'!G25+'ميزان المراجعة'!G26+'ميزان المراجعة'!G29+'ميزان المراجعة'!G30+'ميزان المراجعة'!G33+'ميزان المراجعة'!G34-'ميزان المراجعة'!H35+'ميزان المراجعة'!G40+'ميزان المراجعة'!G45+'ميزان المراجعة'!G48+'ميزان المراجعة'!G49+'ميزان المراجعة'!G51+'ميزان المراجعة'!G54+'ميزان المراجعة'!G55+'ميزان المراجعة'!G58+'ميزان المراجعة'!G66+'ميزان المراجعة'!G69+'ميزان المراجعة'!G70,0)</f>
        <v>386920</v>
      </c>
    </row>
    <row r="12" spans="2:9" ht="21" thickBot="1" x14ac:dyDescent="0.25">
      <c r="B12" s="106"/>
      <c r="C12" s="106"/>
      <c r="F12" s="8"/>
      <c r="G12" s="8"/>
      <c r="H12" s="8"/>
      <c r="I12" s="74">
        <f>ROUND(SUM(I11:I11),0)</f>
        <v>386920</v>
      </c>
    </row>
    <row r="13" spans="2:9" ht="21" thickTop="1" x14ac:dyDescent="0.2">
      <c r="F13" s="8"/>
      <c r="G13" s="8"/>
      <c r="H13" s="8"/>
      <c r="I13" s="37"/>
    </row>
    <row r="14" spans="2:9" x14ac:dyDescent="0.2">
      <c r="B14" s="7" t="s">
        <v>276</v>
      </c>
      <c r="C14" s="11" t="str">
        <f>'المركز المالي'!B10</f>
        <v>دفعات مقدمة وأرصدة مدينة أخرى</v>
      </c>
      <c r="F14" s="8"/>
      <c r="G14" s="8"/>
      <c r="H14" s="8"/>
      <c r="I14" s="34" t="str">
        <f>I6</f>
        <v>31 ديسمبر 2024م</v>
      </c>
    </row>
    <row r="15" spans="2:9" x14ac:dyDescent="0.2">
      <c r="B15" s="109" t="s">
        <v>197</v>
      </c>
      <c r="C15" s="109"/>
      <c r="F15" s="8"/>
      <c r="G15" s="8"/>
      <c r="H15" s="8"/>
      <c r="I15" s="91">
        <f>'ميزان المراجعة'!G121</f>
        <v>12696</v>
      </c>
    </row>
    <row r="16" spans="2:9" ht="21" thickBot="1" x14ac:dyDescent="0.25">
      <c r="B16" s="97"/>
      <c r="C16" s="97"/>
      <c r="F16" s="8"/>
      <c r="G16" s="8"/>
      <c r="H16" s="8"/>
      <c r="I16" s="74">
        <f>ROUND(SUM(I15:I15),0)</f>
        <v>12696</v>
      </c>
    </row>
    <row r="17" spans="2:10" ht="21" thickTop="1" x14ac:dyDescent="0.2">
      <c r="B17" s="9"/>
      <c r="C17" s="9"/>
      <c r="F17" s="8"/>
      <c r="G17" s="8"/>
      <c r="H17" s="8"/>
      <c r="I17" s="37"/>
    </row>
    <row r="18" spans="2:10" x14ac:dyDescent="0.2">
      <c r="B18" s="7" t="s">
        <v>277</v>
      </c>
      <c r="C18" s="52" t="str">
        <f>'المركز المالي'!B11</f>
        <v>المخزون</v>
      </c>
      <c r="F18" s="8"/>
      <c r="G18" s="8"/>
      <c r="H18" s="8"/>
      <c r="I18" s="34" t="str">
        <f>I14</f>
        <v>31 ديسمبر 2024م</v>
      </c>
    </row>
    <row r="19" spans="2:10" x14ac:dyDescent="0.2">
      <c r="B19" s="109" t="s">
        <v>223</v>
      </c>
      <c r="C19" s="109"/>
      <c r="F19" s="8"/>
      <c r="G19" s="8"/>
      <c r="H19" s="8"/>
      <c r="I19" s="91">
        <f>ROUND('ميزان المراجعة'!G5,0)</f>
        <v>14820</v>
      </c>
    </row>
    <row r="20" spans="2:10" ht="21" thickBot="1" x14ac:dyDescent="0.25">
      <c r="B20" s="97"/>
      <c r="C20" s="97"/>
      <c r="F20" s="8"/>
      <c r="G20" s="8"/>
      <c r="H20" s="8"/>
      <c r="I20" s="74">
        <f>ROUND(SUM(I19:I19),0)</f>
        <v>14820</v>
      </c>
    </row>
    <row r="21" spans="2:10" ht="21" thickTop="1" x14ac:dyDescent="0.2">
      <c r="B21" s="9"/>
      <c r="C21" s="9"/>
      <c r="D21" s="36"/>
      <c r="F21" s="8"/>
      <c r="G21" s="8"/>
      <c r="H21" s="8"/>
      <c r="I21" s="8"/>
    </row>
    <row r="22" spans="2:10" x14ac:dyDescent="0.2">
      <c r="B22" s="7" t="s">
        <v>279</v>
      </c>
      <c r="C22" s="52" t="s">
        <v>280</v>
      </c>
      <c r="D22" s="52"/>
      <c r="E22" s="9"/>
    </row>
    <row r="23" spans="2:10" ht="101.25" customHeight="1" x14ac:dyDescent="0.2">
      <c r="B23" s="107" t="s">
        <v>278</v>
      </c>
      <c r="C23" s="107"/>
      <c r="D23" s="107"/>
      <c r="E23" s="107"/>
      <c r="F23" s="107"/>
      <c r="G23" s="107"/>
      <c r="H23" s="107"/>
      <c r="I23" s="107"/>
      <c r="J23" s="70"/>
    </row>
    <row r="24" spans="2:10" s="48" customFormat="1" ht="24.95" customHeight="1" x14ac:dyDescent="0.2">
      <c r="B24" s="104" t="s">
        <v>12</v>
      </c>
      <c r="C24" s="104"/>
      <c r="E24" s="102" t="s">
        <v>282</v>
      </c>
      <c r="F24" s="49"/>
      <c r="G24" s="102" t="s">
        <v>283</v>
      </c>
      <c r="H24" s="49"/>
      <c r="I24" s="72" t="s">
        <v>13</v>
      </c>
      <c r="J24" s="47"/>
    </row>
    <row r="25" spans="2:10" ht="24.95" customHeight="1" x14ac:dyDescent="0.2">
      <c r="B25" s="103"/>
      <c r="C25" s="103"/>
      <c r="D25" s="73"/>
      <c r="E25" s="103"/>
      <c r="F25" s="73"/>
      <c r="G25" s="103"/>
      <c r="H25" s="71"/>
      <c r="I25" s="34" t="str">
        <f>'9 - 5'!I14</f>
        <v>31 ديسمبر 2024م</v>
      </c>
      <c r="J25" s="35"/>
    </row>
    <row r="26" spans="2:10" x14ac:dyDescent="0.2">
      <c r="B26" s="105" t="s">
        <v>224</v>
      </c>
      <c r="C26" s="105"/>
      <c r="D26" s="69"/>
      <c r="E26" s="69" t="s">
        <v>198</v>
      </c>
      <c r="F26" s="69"/>
      <c r="G26" s="69" t="s">
        <v>26</v>
      </c>
      <c r="H26" s="69"/>
      <c r="I26" s="41">
        <f>ROUND('ميزان المراجعة'!G137,0)</f>
        <v>146745</v>
      </c>
      <c r="J26" s="35"/>
    </row>
    <row r="27" spans="2:10" x14ac:dyDescent="0.2">
      <c r="B27" s="109" t="s">
        <v>14</v>
      </c>
      <c r="C27" s="109"/>
      <c r="D27" s="109"/>
      <c r="E27" s="109"/>
      <c r="F27" s="109"/>
      <c r="G27" s="109"/>
      <c r="H27" s="41"/>
      <c r="I27" s="41"/>
      <c r="J27" s="41"/>
    </row>
    <row r="28" spans="2:10" x14ac:dyDescent="0.2">
      <c r="B28" s="110" t="s">
        <v>281</v>
      </c>
      <c r="C28" s="110"/>
      <c r="D28" s="110"/>
      <c r="E28" s="110"/>
      <c r="F28" s="110"/>
      <c r="G28" s="110"/>
      <c r="H28" s="41"/>
      <c r="I28" s="41"/>
      <c r="J28" s="41"/>
    </row>
    <row r="29" spans="2:10" x14ac:dyDescent="0.2">
      <c r="B29" s="106"/>
      <c r="C29" s="106"/>
      <c r="D29" s="106"/>
      <c r="E29" s="106"/>
      <c r="F29" s="106"/>
      <c r="G29" s="106"/>
      <c r="H29" s="70"/>
      <c r="I29" s="34" t="str">
        <f>I25</f>
        <v>31 ديسمبر 2024م</v>
      </c>
      <c r="J29" s="35"/>
    </row>
    <row r="30" spans="2:10" x14ac:dyDescent="0.2">
      <c r="B30" s="106" t="str">
        <f>B26</f>
        <v>السيد/ سالم عمر سالم العويثاني</v>
      </c>
      <c r="C30" s="106"/>
      <c r="D30" s="106"/>
      <c r="E30" s="106"/>
      <c r="F30" s="106"/>
      <c r="G30" s="106"/>
      <c r="H30" s="70"/>
      <c r="I30" s="50">
        <f>I26</f>
        <v>146745</v>
      </c>
      <c r="J30" s="35"/>
    </row>
    <row r="31" spans="2:10" ht="21" thickBot="1" x14ac:dyDescent="0.25">
      <c r="B31" s="108"/>
      <c r="C31" s="108"/>
      <c r="D31" s="108"/>
      <c r="E31" s="108"/>
      <c r="F31" s="108"/>
      <c r="G31" s="108"/>
      <c r="H31" s="70"/>
      <c r="I31" s="74">
        <f>ROUND(SUM(I30:I30),0)</f>
        <v>146745</v>
      </c>
      <c r="J31" s="35"/>
    </row>
    <row r="32" spans="2:10" ht="21" customHeight="1" thickTop="1" x14ac:dyDescent="0.2">
      <c r="F32" s="70"/>
      <c r="G32" s="70"/>
      <c r="H32" s="70"/>
      <c r="I32" s="70"/>
      <c r="J32" s="35"/>
    </row>
    <row r="33" spans="2:10" ht="12.75" customHeight="1" x14ac:dyDescent="0.2">
      <c r="B33" s="38"/>
      <c r="C33" s="36"/>
      <c r="D33" s="36"/>
      <c r="E33" s="36"/>
      <c r="F33" s="70"/>
      <c r="G33" s="70"/>
      <c r="H33" s="70"/>
      <c r="I33" s="70"/>
      <c r="J33" s="35"/>
    </row>
    <row r="34" spans="2:10" ht="21.95" customHeight="1" x14ac:dyDescent="0.2">
      <c r="B34" s="101">
        <v>16</v>
      </c>
      <c r="C34" s="101"/>
      <c r="D34" s="101"/>
      <c r="E34" s="101"/>
      <c r="F34" s="101"/>
      <c r="G34" s="101"/>
      <c r="H34" s="101"/>
      <c r="I34" s="101"/>
    </row>
  </sheetData>
  <mergeCells count="24">
    <mergeCell ref="B15:C15"/>
    <mergeCell ref="B30:G30"/>
    <mergeCell ref="B31:G31"/>
    <mergeCell ref="B27:G27"/>
    <mergeCell ref="B28:G28"/>
    <mergeCell ref="B34:I34"/>
    <mergeCell ref="B1:I1"/>
    <mergeCell ref="B2:I2"/>
    <mergeCell ref="B3:I3"/>
    <mergeCell ref="B4:I4"/>
    <mergeCell ref="B23:I23"/>
    <mergeCell ref="B16:C16"/>
    <mergeCell ref="B19:C19"/>
    <mergeCell ref="B20:C20"/>
    <mergeCell ref="B6:C6"/>
    <mergeCell ref="B7:C7"/>
    <mergeCell ref="B8:C8"/>
    <mergeCell ref="B11:C11"/>
    <mergeCell ref="B12:C12"/>
    <mergeCell ref="G24:G25"/>
    <mergeCell ref="E24:E25"/>
    <mergeCell ref="B24:C25"/>
    <mergeCell ref="B26:C26"/>
    <mergeCell ref="B29:G29"/>
  </mergeCells>
  <pageMargins left="0.78740157480314965" right="1.1499999999999999" top="0.39370078740157483" bottom="0" header="0.39370078740157483" footer="0.19685039370078741"/>
  <pageSetup paperSize="9" firstPageNumber="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768ED-EEE5-4FDA-8854-C01B0CA693B7}">
  <sheetPr>
    <tabColor rgb="FFFFFF00"/>
  </sheetPr>
  <dimension ref="A1:E21"/>
  <sheetViews>
    <sheetView rightToLeft="1" view="pageBreakPreview" topLeftCell="A7" zoomScale="115" zoomScaleNormal="100" zoomScaleSheetLayoutView="115" workbookViewId="0">
      <selection activeCell="A19" sqref="A19:XFD20"/>
    </sheetView>
  </sheetViews>
  <sheetFormatPr defaultColWidth="14" defaultRowHeight="20.25" x14ac:dyDescent="0.2"/>
  <cols>
    <col min="1" max="1" width="3.5" style="8" bestFit="1" customWidth="1"/>
    <col min="2" max="2" width="47.875" style="8" customWidth="1"/>
    <col min="3" max="3" width="18.75" style="8" customWidth="1"/>
    <col min="4" max="4" width="1.625" style="8" customWidth="1"/>
    <col min="5" max="5" width="16.625" style="8" customWidth="1"/>
    <col min="6" max="16384" width="14" style="8"/>
  </cols>
  <sheetData>
    <row r="1" spans="1:5" x14ac:dyDescent="0.2">
      <c r="A1" s="96" t="str">
        <f>'9 - 5'!B1</f>
        <v>شركة بصمة الخليج المحدودة</v>
      </c>
      <c r="B1" s="96"/>
      <c r="C1" s="96"/>
      <c r="D1" s="96"/>
      <c r="E1" s="96"/>
    </row>
    <row r="2" spans="1:5" x14ac:dyDescent="0.2">
      <c r="A2" s="97" t="str">
        <f>'9 - 5'!B2</f>
        <v>شركة شخص واحد - ذات مسئولية محدودة</v>
      </c>
      <c r="B2" s="97"/>
      <c r="C2" s="97"/>
      <c r="D2" s="97"/>
      <c r="E2" s="97"/>
    </row>
    <row r="3" spans="1:5" x14ac:dyDescent="0.2">
      <c r="A3" s="96" t="str">
        <f>'9 - 5'!B3</f>
        <v>إيضاحات حول القوائم للفترة المالية من 19 نوفمبر 2023م حتى 31 ديسمبر 2024م</v>
      </c>
      <c r="B3" s="96"/>
      <c r="C3" s="96"/>
      <c r="D3" s="96"/>
      <c r="E3" s="96"/>
    </row>
    <row r="4" spans="1:5" x14ac:dyDescent="0.2">
      <c r="A4" s="98" t="str">
        <f>'9 - 5'!B4</f>
        <v>(جميع المبالغ بالريال السعودي)</v>
      </c>
      <c r="B4" s="98"/>
      <c r="C4" s="98"/>
      <c r="D4" s="98"/>
      <c r="E4" s="98"/>
    </row>
    <row r="5" spans="1:5" s="46" customFormat="1" ht="24.95" customHeight="1" x14ac:dyDescent="0.2">
      <c r="A5" s="23" t="s">
        <v>285</v>
      </c>
      <c r="B5" s="53" t="str">
        <f>'المركز المالي'!B15</f>
        <v>الممتلكات والمـعـدات ـ صافي</v>
      </c>
    </row>
    <row r="6" spans="1:5" ht="40.5" x14ac:dyDescent="0.2">
      <c r="A6" s="112"/>
      <c r="B6" s="112"/>
      <c r="C6" s="28" t="s">
        <v>289</v>
      </c>
      <c r="D6" s="37"/>
      <c r="E6" s="34" t="s">
        <v>27</v>
      </c>
    </row>
    <row r="7" spans="1:5" ht="24.95" customHeight="1" x14ac:dyDescent="0.2">
      <c r="A7" s="110" t="s">
        <v>28</v>
      </c>
      <c r="B7" s="110"/>
      <c r="C7" s="41"/>
      <c r="D7" s="41"/>
      <c r="E7" s="41"/>
    </row>
    <row r="8" spans="1:5" ht="24.95" customHeight="1" x14ac:dyDescent="0.2">
      <c r="A8" s="109" t="s">
        <v>287</v>
      </c>
      <c r="B8" s="109"/>
      <c r="C8" s="35">
        <v>0</v>
      </c>
      <c r="D8" s="41"/>
      <c r="E8" s="35">
        <f>ROUND(SUM(C8:D8),0)</f>
        <v>0</v>
      </c>
    </row>
    <row r="9" spans="1:5" ht="24.95" customHeight="1" x14ac:dyDescent="0.2">
      <c r="A9" s="109" t="s">
        <v>29</v>
      </c>
      <c r="B9" s="109"/>
      <c r="C9" s="41">
        <f>ROUND('ميزان المراجعة'!E3,0)</f>
        <v>3434</v>
      </c>
      <c r="D9" s="41"/>
      <c r="E9" s="35">
        <f>ROUND(SUM(C9:D9),0)</f>
        <v>3434</v>
      </c>
    </row>
    <row r="10" spans="1:5" ht="24.95" customHeight="1" thickBot="1" x14ac:dyDescent="0.25">
      <c r="A10" s="109" t="s">
        <v>288</v>
      </c>
      <c r="B10" s="109"/>
      <c r="C10" s="74">
        <f>ROUND(SUM(C8:C9),0)</f>
        <v>3434</v>
      </c>
      <c r="D10" s="41"/>
      <c r="E10" s="74">
        <f>ROUND(SUM(E8:E9),0)</f>
        <v>3434</v>
      </c>
    </row>
    <row r="11" spans="1:5" ht="24.95" customHeight="1" thickTop="1" x14ac:dyDescent="0.2">
      <c r="A11" s="110" t="s">
        <v>286</v>
      </c>
      <c r="B11" s="110"/>
      <c r="C11" s="41"/>
      <c r="D11" s="41"/>
      <c r="E11" s="35"/>
    </row>
    <row r="12" spans="1:5" ht="24.95" customHeight="1" x14ac:dyDescent="0.2">
      <c r="A12" s="109" t="s">
        <v>287</v>
      </c>
      <c r="B12" s="109"/>
      <c r="C12" s="35">
        <v>0</v>
      </c>
      <c r="D12" s="41"/>
      <c r="E12" s="35">
        <f>ROUND(SUM(C12:D12),0)</f>
        <v>0</v>
      </c>
    </row>
    <row r="13" spans="1:5" ht="24.95" customHeight="1" x14ac:dyDescent="0.2">
      <c r="A13" s="109" t="s">
        <v>29</v>
      </c>
      <c r="B13" s="109"/>
      <c r="C13" s="41">
        <f>'ميزان المراجعة'!F130</f>
        <v>515</v>
      </c>
      <c r="D13" s="41"/>
      <c r="E13" s="35">
        <f>ROUND(SUM(C13:D13),0)</f>
        <v>515</v>
      </c>
    </row>
    <row r="14" spans="1:5" ht="24.95" customHeight="1" thickBot="1" x14ac:dyDescent="0.25">
      <c r="A14" s="109" t="s">
        <v>288</v>
      </c>
      <c r="B14" s="109"/>
      <c r="C14" s="74">
        <f>ROUND(SUM(C12:C13),0)</f>
        <v>515</v>
      </c>
      <c r="D14" s="41"/>
      <c r="E14" s="74">
        <f>ROUND(SUM(E12:E13),0)</f>
        <v>515</v>
      </c>
    </row>
    <row r="15" spans="1:5" ht="24.95" customHeight="1" thickTop="1" x14ac:dyDescent="0.2">
      <c r="A15" s="110" t="s">
        <v>30</v>
      </c>
      <c r="B15" s="110"/>
      <c r="C15" s="41"/>
      <c r="D15" s="41"/>
      <c r="E15" s="35"/>
    </row>
    <row r="16" spans="1:5" ht="24.95" customHeight="1" thickBot="1" x14ac:dyDescent="0.25">
      <c r="A16" s="113" t="s">
        <v>288</v>
      </c>
      <c r="B16" s="113"/>
      <c r="C16" s="74">
        <f>C10-C14</f>
        <v>2919</v>
      </c>
      <c r="D16" s="41"/>
      <c r="E16" s="74">
        <f>ROUND(E10-E14,0)</f>
        <v>2919</v>
      </c>
    </row>
    <row r="17" spans="1:5" ht="24.95" customHeight="1" thickTop="1" x14ac:dyDescent="0.2">
      <c r="A17" s="35"/>
      <c r="B17" s="35"/>
      <c r="C17" s="36"/>
      <c r="D17" s="68"/>
      <c r="E17" s="36"/>
    </row>
    <row r="18" spans="1:5" ht="24.95" customHeight="1" x14ac:dyDescent="0.2">
      <c r="A18" s="35"/>
      <c r="B18" s="35"/>
      <c r="C18" s="36"/>
      <c r="D18" s="68"/>
      <c r="E18" s="36"/>
    </row>
    <row r="19" spans="1:5" ht="24.95" customHeight="1" x14ac:dyDescent="0.2">
      <c r="A19" s="35"/>
      <c r="B19" s="35"/>
      <c r="C19" s="36"/>
      <c r="D19" s="68"/>
      <c r="E19" s="36"/>
    </row>
    <row r="20" spans="1:5" ht="5.25" customHeight="1" x14ac:dyDescent="0.2">
      <c r="A20" s="75"/>
      <c r="B20" s="75"/>
      <c r="C20" s="75"/>
      <c r="D20" s="75"/>
      <c r="E20" s="75"/>
    </row>
    <row r="21" spans="1:5" ht="21.95" customHeight="1" x14ac:dyDescent="0.2">
      <c r="A21" s="101">
        <f>'9 - 5'!B34+1</f>
        <v>17</v>
      </c>
      <c r="B21" s="101"/>
      <c r="C21" s="101"/>
      <c r="D21" s="101"/>
      <c r="E21" s="101"/>
    </row>
  </sheetData>
  <mergeCells count="16">
    <mergeCell ref="A14:B14"/>
    <mergeCell ref="A15:B15"/>
    <mergeCell ref="A16:B16"/>
    <mergeCell ref="A2:E2"/>
    <mergeCell ref="A21:E21"/>
    <mergeCell ref="A3:E3"/>
    <mergeCell ref="A9:B9"/>
    <mergeCell ref="A10:B10"/>
    <mergeCell ref="A11:B11"/>
    <mergeCell ref="A12:B12"/>
    <mergeCell ref="A13:B13"/>
    <mergeCell ref="A1:E1"/>
    <mergeCell ref="A4:E4"/>
    <mergeCell ref="A6:B6"/>
    <mergeCell ref="A7:B7"/>
    <mergeCell ref="A8:B8"/>
  </mergeCells>
  <pageMargins left="0.39370078740157483" right="2.06" top="0.78740157480314965" bottom="0" header="0.39370078740157483"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1058B-B836-44E8-824B-D372AECF486D}">
  <sheetPr>
    <tabColor rgb="FFFFFF00"/>
  </sheetPr>
  <dimension ref="B1:L33"/>
  <sheetViews>
    <sheetView rightToLeft="1" view="pageBreakPreview" topLeftCell="A20" zoomScale="115" zoomScaleNormal="145" zoomScaleSheetLayoutView="115" workbookViewId="0">
      <selection activeCell="A29" sqref="A29:XFD29"/>
    </sheetView>
  </sheetViews>
  <sheetFormatPr defaultColWidth="9.375" defaultRowHeight="20.25" x14ac:dyDescent="0.2"/>
  <cols>
    <col min="1" max="1" width="3.625" style="8" customWidth="1"/>
    <col min="2" max="2" width="3.5" style="8" bestFit="1" customWidth="1"/>
    <col min="3" max="3" width="34.25" style="8" customWidth="1"/>
    <col min="4" max="4" width="1.625" style="8" customWidth="1"/>
    <col min="5" max="5" width="6.875" style="8" customWidth="1"/>
    <col min="6" max="6" width="1.625" style="8" customWidth="1"/>
    <col min="7" max="7" width="10.625" style="8" customWidth="1"/>
    <col min="8" max="8" width="1.625" style="8" customWidth="1"/>
    <col min="9" max="9" width="14.625" style="8" customWidth="1"/>
    <col min="10" max="204" width="9.375" style="8"/>
    <col min="205" max="206" width="12.625" style="8" customWidth="1"/>
    <col min="207" max="207" width="18.875" style="8" customWidth="1"/>
    <col min="208" max="208" width="11.125" style="8" customWidth="1"/>
    <col min="209" max="209" width="9.5" style="8" customWidth="1"/>
    <col min="210" max="211" width="17.625" style="8" customWidth="1"/>
    <col min="212" max="212" width="1.875" style="8" customWidth="1"/>
    <col min="213" max="460" width="9.375" style="8"/>
    <col min="461" max="462" width="12.625" style="8" customWidth="1"/>
    <col min="463" max="463" width="18.875" style="8" customWidth="1"/>
    <col min="464" max="464" width="11.125" style="8" customWidth="1"/>
    <col min="465" max="465" width="9.5" style="8" customWidth="1"/>
    <col min="466" max="467" width="17.625" style="8" customWidth="1"/>
    <col min="468" max="468" width="1.875" style="8" customWidth="1"/>
    <col min="469" max="716" width="9.375" style="8"/>
    <col min="717" max="718" width="12.625" style="8" customWidth="1"/>
    <col min="719" max="719" width="18.875" style="8" customWidth="1"/>
    <col min="720" max="720" width="11.125" style="8" customWidth="1"/>
    <col min="721" max="721" width="9.5" style="8" customWidth="1"/>
    <col min="722" max="723" width="17.625" style="8" customWidth="1"/>
    <col min="724" max="724" width="1.875" style="8" customWidth="1"/>
    <col min="725" max="972" width="9.375" style="8"/>
    <col min="973" max="974" width="12.625" style="8" customWidth="1"/>
    <col min="975" max="975" width="18.875" style="8" customWidth="1"/>
    <col min="976" max="976" width="11.125" style="8" customWidth="1"/>
    <col min="977" max="977" width="9.5" style="8" customWidth="1"/>
    <col min="978" max="979" width="17.625" style="8" customWidth="1"/>
    <col min="980" max="980" width="1.875" style="8" customWidth="1"/>
    <col min="981" max="1228" width="9.375" style="8"/>
    <col min="1229" max="1230" width="12.625" style="8" customWidth="1"/>
    <col min="1231" max="1231" width="18.875" style="8" customWidth="1"/>
    <col min="1232" max="1232" width="11.125" style="8" customWidth="1"/>
    <col min="1233" max="1233" width="9.5" style="8" customWidth="1"/>
    <col min="1234" max="1235" width="17.625" style="8" customWidth="1"/>
    <col min="1236" max="1236" width="1.875" style="8" customWidth="1"/>
    <col min="1237" max="1484" width="9.375" style="8"/>
    <col min="1485" max="1486" width="12.625" style="8" customWidth="1"/>
    <col min="1487" max="1487" width="18.875" style="8" customWidth="1"/>
    <col min="1488" max="1488" width="11.125" style="8" customWidth="1"/>
    <col min="1489" max="1489" width="9.5" style="8" customWidth="1"/>
    <col min="1490" max="1491" width="17.625" style="8" customWidth="1"/>
    <col min="1492" max="1492" width="1.875" style="8" customWidth="1"/>
    <col min="1493" max="1740" width="9.375" style="8"/>
    <col min="1741" max="1742" width="12.625" style="8" customWidth="1"/>
    <col min="1743" max="1743" width="18.875" style="8" customWidth="1"/>
    <col min="1744" max="1744" width="11.125" style="8" customWidth="1"/>
    <col min="1745" max="1745" width="9.5" style="8" customWidth="1"/>
    <col min="1746" max="1747" width="17.625" style="8" customWidth="1"/>
    <col min="1748" max="1748" width="1.875" style="8" customWidth="1"/>
    <col min="1749" max="1996" width="9.375" style="8"/>
    <col min="1997" max="1998" width="12.625" style="8" customWidth="1"/>
    <col min="1999" max="1999" width="18.875" style="8" customWidth="1"/>
    <col min="2000" max="2000" width="11.125" style="8" customWidth="1"/>
    <col min="2001" max="2001" width="9.5" style="8" customWidth="1"/>
    <col min="2002" max="2003" width="17.625" style="8" customWidth="1"/>
    <col min="2004" max="2004" width="1.875" style="8" customWidth="1"/>
    <col min="2005" max="2252" width="9.375" style="8"/>
    <col min="2253" max="2254" width="12.625" style="8" customWidth="1"/>
    <col min="2255" max="2255" width="18.875" style="8" customWidth="1"/>
    <col min="2256" max="2256" width="11.125" style="8" customWidth="1"/>
    <col min="2257" max="2257" width="9.5" style="8" customWidth="1"/>
    <col min="2258" max="2259" width="17.625" style="8" customWidth="1"/>
    <col min="2260" max="2260" width="1.875" style="8" customWidth="1"/>
    <col min="2261" max="2508" width="9.375" style="8"/>
    <col min="2509" max="2510" width="12.625" style="8" customWidth="1"/>
    <col min="2511" max="2511" width="18.875" style="8" customWidth="1"/>
    <col min="2512" max="2512" width="11.125" style="8" customWidth="1"/>
    <col min="2513" max="2513" width="9.5" style="8" customWidth="1"/>
    <col min="2514" max="2515" width="17.625" style="8" customWidth="1"/>
    <col min="2516" max="2516" width="1.875" style="8" customWidth="1"/>
    <col min="2517" max="2764" width="9.375" style="8"/>
    <col min="2765" max="2766" width="12.625" style="8" customWidth="1"/>
    <col min="2767" max="2767" width="18.875" style="8" customWidth="1"/>
    <col min="2768" max="2768" width="11.125" style="8" customWidth="1"/>
    <col min="2769" max="2769" width="9.5" style="8" customWidth="1"/>
    <col min="2770" max="2771" width="17.625" style="8" customWidth="1"/>
    <col min="2772" max="2772" width="1.875" style="8" customWidth="1"/>
    <col min="2773" max="3020" width="9.375" style="8"/>
    <col min="3021" max="3022" width="12.625" style="8" customWidth="1"/>
    <col min="3023" max="3023" width="18.875" style="8" customWidth="1"/>
    <col min="3024" max="3024" width="11.125" style="8" customWidth="1"/>
    <col min="3025" max="3025" width="9.5" style="8" customWidth="1"/>
    <col min="3026" max="3027" width="17.625" style="8" customWidth="1"/>
    <col min="3028" max="3028" width="1.875" style="8" customWidth="1"/>
    <col min="3029" max="3276" width="9.375" style="8"/>
    <col min="3277" max="3278" width="12.625" style="8" customWidth="1"/>
    <col min="3279" max="3279" width="18.875" style="8" customWidth="1"/>
    <col min="3280" max="3280" width="11.125" style="8" customWidth="1"/>
    <col min="3281" max="3281" width="9.5" style="8" customWidth="1"/>
    <col min="3282" max="3283" width="17.625" style="8" customWidth="1"/>
    <col min="3284" max="3284" width="1.875" style="8" customWidth="1"/>
    <col min="3285" max="3532" width="9.375" style="8"/>
    <col min="3533" max="3534" width="12.625" style="8" customWidth="1"/>
    <col min="3535" max="3535" width="18.875" style="8" customWidth="1"/>
    <col min="3536" max="3536" width="11.125" style="8" customWidth="1"/>
    <col min="3537" max="3537" width="9.5" style="8" customWidth="1"/>
    <col min="3538" max="3539" width="17.625" style="8" customWidth="1"/>
    <col min="3540" max="3540" width="1.875" style="8" customWidth="1"/>
    <col min="3541" max="3788" width="9.375" style="8"/>
    <col min="3789" max="3790" width="12.625" style="8" customWidth="1"/>
    <col min="3791" max="3791" width="18.875" style="8" customWidth="1"/>
    <col min="3792" max="3792" width="11.125" style="8" customWidth="1"/>
    <col min="3793" max="3793" width="9.5" style="8" customWidth="1"/>
    <col min="3794" max="3795" width="17.625" style="8" customWidth="1"/>
    <col min="3796" max="3796" width="1.875" style="8" customWidth="1"/>
    <col min="3797" max="4044" width="9.375" style="8"/>
    <col min="4045" max="4046" width="12.625" style="8" customWidth="1"/>
    <col min="4047" max="4047" width="18.875" style="8" customWidth="1"/>
    <col min="4048" max="4048" width="11.125" style="8" customWidth="1"/>
    <col min="4049" max="4049" width="9.5" style="8" customWidth="1"/>
    <col min="4050" max="4051" width="17.625" style="8" customWidth="1"/>
    <col min="4052" max="4052" width="1.875" style="8" customWidth="1"/>
    <col min="4053" max="4300" width="9.375" style="8"/>
    <col min="4301" max="4302" width="12.625" style="8" customWidth="1"/>
    <col min="4303" max="4303" width="18.875" style="8" customWidth="1"/>
    <col min="4304" max="4304" width="11.125" style="8" customWidth="1"/>
    <col min="4305" max="4305" width="9.5" style="8" customWidth="1"/>
    <col min="4306" max="4307" width="17.625" style="8" customWidth="1"/>
    <col min="4308" max="4308" width="1.875" style="8" customWidth="1"/>
    <col min="4309" max="4556" width="9.375" style="8"/>
    <col min="4557" max="4558" width="12.625" style="8" customWidth="1"/>
    <col min="4559" max="4559" width="18.875" style="8" customWidth="1"/>
    <col min="4560" max="4560" width="11.125" style="8" customWidth="1"/>
    <col min="4561" max="4561" width="9.5" style="8" customWidth="1"/>
    <col min="4562" max="4563" width="17.625" style="8" customWidth="1"/>
    <col min="4564" max="4564" width="1.875" style="8" customWidth="1"/>
    <col min="4565" max="4812" width="9.375" style="8"/>
    <col min="4813" max="4814" width="12.625" style="8" customWidth="1"/>
    <col min="4815" max="4815" width="18.875" style="8" customWidth="1"/>
    <col min="4816" max="4816" width="11.125" style="8" customWidth="1"/>
    <col min="4817" max="4817" width="9.5" style="8" customWidth="1"/>
    <col min="4818" max="4819" width="17.625" style="8" customWidth="1"/>
    <col min="4820" max="4820" width="1.875" style="8" customWidth="1"/>
    <col min="4821" max="5068" width="9.375" style="8"/>
    <col min="5069" max="5070" width="12.625" style="8" customWidth="1"/>
    <col min="5071" max="5071" width="18.875" style="8" customWidth="1"/>
    <col min="5072" max="5072" width="11.125" style="8" customWidth="1"/>
    <col min="5073" max="5073" width="9.5" style="8" customWidth="1"/>
    <col min="5074" max="5075" width="17.625" style="8" customWidth="1"/>
    <col min="5076" max="5076" width="1.875" style="8" customWidth="1"/>
    <col min="5077" max="5324" width="9.375" style="8"/>
    <col min="5325" max="5326" width="12.625" style="8" customWidth="1"/>
    <col min="5327" max="5327" width="18.875" style="8" customWidth="1"/>
    <col min="5328" max="5328" width="11.125" style="8" customWidth="1"/>
    <col min="5329" max="5329" width="9.5" style="8" customWidth="1"/>
    <col min="5330" max="5331" width="17.625" style="8" customWidth="1"/>
    <col min="5332" max="5332" width="1.875" style="8" customWidth="1"/>
    <col min="5333" max="5580" width="9.375" style="8"/>
    <col min="5581" max="5582" width="12.625" style="8" customWidth="1"/>
    <col min="5583" max="5583" width="18.875" style="8" customWidth="1"/>
    <col min="5584" max="5584" width="11.125" style="8" customWidth="1"/>
    <col min="5585" max="5585" width="9.5" style="8" customWidth="1"/>
    <col min="5586" max="5587" width="17.625" style="8" customWidth="1"/>
    <col min="5588" max="5588" width="1.875" style="8" customWidth="1"/>
    <col min="5589" max="5836" width="9.375" style="8"/>
    <col min="5837" max="5838" width="12.625" style="8" customWidth="1"/>
    <col min="5839" max="5839" width="18.875" style="8" customWidth="1"/>
    <col min="5840" max="5840" width="11.125" style="8" customWidth="1"/>
    <col min="5841" max="5841" width="9.5" style="8" customWidth="1"/>
    <col min="5842" max="5843" width="17.625" style="8" customWidth="1"/>
    <col min="5844" max="5844" width="1.875" style="8" customWidth="1"/>
    <col min="5845" max="6092" width="9.375" style="8"/>
    <col min="6093" max="6094" width="12.625" style="8" customWidth="1"/>
    <col min="6095" max="6095" width="18.875" style="8" customWidth="1"/>
    <col min="6096" max="6096" width="11.125" style="8" customWidth="1"/>
    <col min="6097" max="6097" width="9.5" style="8" customWidth="1"/>
    <col min="6098" max="6099" width="17.625" style="8" customWidth="1"/>
    <col min="6100" max="6100" width="1.875" style="8" customWidth="1"/>
    <col min="6101" max="6348" width="9.375" style="8"/>
    <col min="6349" max="6350" width="12.625" style="8" customWidth="1"/>
    <col min="6351" max="6351" width="18.875" style="8" customWidth="1"/>
    <col min="6352" max="6352" width="11.125" style="8" customWidth="1"/>
    <col min="6353" max="6353" width="9.5" style="8" customWidth="1"/>
    <col min="6354" max="6355" width="17.625" style="8" customWidth="1"/>
    <col min="6356" max="6356" width="1.875" style="8" customWidth="1"/>
    <col min="6357" max="6604" width="9.375" style="8"/>
    <col min="6605" max="6606" width="12.625" style="8" customWidth="1"/>
    <col min="6607" max="6607" width="18.875" style="8" customWidth="1"/>
    <col min="6608" max="6608" width="11.125" style="8" customWidth="1"/>
    <col min="6609" max="6609" width="9.5" style="8" customWidth="1"/>
    <col min="6610" max="6611" width="17.625" style="8" customWidth="1"/>
    <col min="6612" max="6612" width="1.875" style="8" customWidth="1"/>
    <col min="6613" max="6860" width="9.375" style="8"/>
    <col min="6861" max="6862" width="12.625" style="8" customWidth="1"/>
    <col min="6863" max="6863" width="18.875" style="8" customWidth="1"/>
    <col min="6864" max="6864" width="11.125" style="8" customWidth="1"/>
    <col min="6865" max="6865" width="9.5" style="8" customWidth="1"/>
    <col min="6866" max="6867" width="17.625" style="8" customWidth="1"/>
    <col min="6868" max="6868" width="1.875" style="8" customWidth="1"/>
    <col min="6869" max="7116" width="9.375" style="8"/>
    <col min="7117" max="7118" width="12.625" style="8" customWidth="1"/>
    <col min="7119" max="7119" width="18.875" style="8" customWidth="1"/>
    <col min="7120" max="7120" width="11.125" style="8" customWidth="1"/>
    <col min="7121" max="7121" width="9.5" style="8" customWidth="1"/>
    <col min="7122" max="7123" width="17.625" style="8" customWidth="1"/>
    <col min="7124" max="7124" width="1.875" style="8" customWidth="1"/>
    <col min="7125" max="7372" width="9.375" style="8"/>
    <col min="7373" max="7374" width="12.625" style="8" customWidth="1"/>
    <col min="7375" max="7375" width="18.875" style="8" customWidth="1"/>
    <col min="7376" max="7376" width="11.125" style="8" customWidth="1"/>
    <col min="7377" max="7377" width="9.5" style="8" customWidth="1"/>
    <col min="7378" max="7379" width="17.625" style="8" customWidth="1"/>
    <col min="7380" max="7380" width="1.875" style="8" customWidth="1"/>
    <col min="7381" max="7628" width="9.375" style="8"/>
    <col min="7629" max="7630" width="12.625" style="8" customWidth="1"/>
    <col min="7631" max="7631" width="18.875" style="8" customWidth="1"/>
    <col min="7632" max="7632" width="11.125" style="8" customWidth="1"/>
    <col min="7633" max="7633" width="9.5" style="8" customWidth="1"/>
    <col min="7634" max="7635" width="17.625" style="8" customWidth="1"/>
    <col min="7636" max="7636" width="1.875" style="8" customWidth="1"/>
    <col min="7637" max="7884" width="9.375" style="8"/>
    <col min="7885" max="7886" width="12.625" style="8" customWidth="1"/>
    <col min="7887" max="7887" width="18.875" style="8" customWidth="1"/>
    <col min="7888" max="7888" width="11.125" style="8" customWidth="1"/>
    <col min="7889" max="7889" width="9.5" style="8" customWidth="1"/>
    <col min="7890" max="7891" width="17.625" style="8" customWidth="1"/>
    <col min="7892" max="7892" width="1.875" style="8" customWidth="1"/>
    <col min="7893" max="8140" width="9.375" style="8"/>
    <col min="8141" max="8142" width="12.625" style="8" customWidth="1"/>
    <col min="8143" max="8143" width="18.875" style="8" customWidth="1"/>
    <col min="8144" max="8144" width="11.125" style="8" customWidth="1"/>
    <col min="8145" max="8145" width="9.5" style="8" customWidth="1"/>
    <col min="8146" max="8147" width="17.625" style="8" customWidth="1"/>
    <col min="8148" max="8148" width="1.875" style="8" customWidth="1"/>
    <col min="8149" max="8396" width="9.375" style="8"/>
    <col min="8397" max="8398" width="12.625" style="8" customWidth="1"/>
    <col min="8399" max="8399" width="18.875" style="8" customWidth="1"/>
    <col min="8400" max="8400" width="11.125" style="8" customWidth="1"/>
    <col min="8401" max="8401" width="9.5" style="8" customWidth="1"/>
    <col min="8402" max="8403" width="17.625" style="8" customWidth="1"/>
    <col min="8404" max="8404" width="1.875" style="8" customWidth="1"/>
    <col min="8405" max="8652" width="9.375" style="8"/>
    <col min="8653" max="8654" width="12.625" style="8" customWidth="1"/>
    <col min="8655" max="8655" width="18.875" style="8" customWidth="1"/>
    <col min="8656" max="8656" width="11.125" style="8" customWidth="1"/>
    <col min="8657" max="8657" width="9.5" style="8" customWidth="1"/>
    <col min="8658" max="8659" width="17.625" style="8" customWidth="1"/>
    <col min="8660" max="8660" width="1.875" style="8" customWidth="1"/>
    <col min="8661" max="8908" width="9.375" style="8"/>
    <col min="8909" max="8910" width="12.625" style="8" customWidth="1"/>
    <col min="8911" max="8911" width="18.875" style="8" customWidth="1"/>
    <col min="8912" max="8912" width="11.125" style="8" customWidth="1"/>
    <col min="8913" max="8913" width="9.5" style="8" customWidth="1"/>
    <col min="8914" max="8915" width="17.625" style="8" customWidth="1"/>
    <col min="8916" max="8916" width="1.875" style="8" customWidth="1"/>
    <col min="8917" max="9164" width="9.375" style="8"/>
    <col min="9165" max="9166" width="12.625" style="8" customWidth="1"/>
    <col min="9167" max="9167" width="18.875" style="8" customWidth="1"/>
    <col min="9168" max="9168" width="11.125" style="8" customWidth="1"/>
    <col min="9169" max="9169" width="9.5" style="8" customWidth="1"/>
    <col min="9170" max="9171" width="17.625" style="8" customWidth="1"/>
    <col min="9172" max="9172" width="1.875" style="8" customWidth="1"/>
    <col min="9173" max="9420" width="9.375" style="8"/>
    <col min="9421" max="9422" width="12.625" style="8" customWidth="1"/>
    <col min="9423" max="9423" width="18.875" style="8" customWidth="1"/>
    <col min="9424" max="9424" width="11.125" style="8" customWidth="1"/>
    <col min="9425" max="9425" width="9.5" style="8" customWidth="1"/>
    <col min="9426" max="9427" width="17.625" style="8" customWidth="1"/>
    <col min="9428" max="9428" width="1.875" style="8" customWidth="1"/>
    <col min="9429" max="9676" width="9.375" style="8"/>
    <col min="9677" max="9678" width="12.625" style="8" customWidth="1"/>
    <col min="9679" max="9679" width="18.875" style="8" customWidth="1"/>
    <col min="9680" max="9680" width="11.125" style="8" customWidth="1"/>
    <col min="9681" max="9681" width="9.5" style="8" customWidth="1"/>
    <col min="9682" max="9683" width="17.625" style="8" customWidth="1"/>
    <col min="9684" max="9684" width="1.875" style="8" customWidth="1"/>
    <col min="9685" max="9932" width="9.375" style="8"/>
    <col min="9933" max="9934" width="12.625" style="8" customWidth="1"/>
    <col min="9935" max="9935" width="18.875" style="8" customWidth="1"/>
    <col min="9936" max="9936" width="11.125" style="8" customWidth="1"/>
    <col min="9937" max="9937" width="9.5" style="8" customWidth="1"/>
    <col min="9938" max="9939" width="17.625" style="8" customWidth="1"/>
    <col min="9940" max="9940" width="1.875" style="8" customWidth="1"/>
    <col min="9941" max="10188" width="9.375" style="8"/>
    <col min="10189" max="10190" width="12.625" style="8" customWidth="1"/>
    <col min="10191" max="10191" width="18.875" style="8" customWidth="1"/>
    <col min="10192" max="10192" width="11.125" style="8" customWidth="1"/>
    <col min="10193" max="10193" width="9.5" style="8" customWidth="1"/>
    <col min="10194" max="10195" width="17.625" style="8" customWidth="1"/>
    <col min="10196" max="10196" width="1.875" style="8" customWidth="1"/>
    <col min="10197" max="10444" width="9.375" style="8"/>
    <col min="10445" max="10446" width="12.625" style="8" customWidth="1"/>
    <col min="10447" max="10447" width="18.875" style="8" customWidth="1"/>
    <col min="10448" max="10448" width="11.125" style="8" customWidth="1"/>
    <col min="10449" max="10449" width="9.5" style="8" customWidth="1"/>
    <col min="10450" max="10451" width="17.625" style="8" customWidth="1"/>
    <col min="10452" max="10452" width="1.875" style="8" customWidth="1"/>
    <col min="10453" max="10700" width="9.375" style="8"/>
    <col min="10701" max="10702" width="12.625" style="8" customWidth="1"/>
    <col min="10703" max="10703" width="18.875" style="8" customWidth="1"/>
    <col min="10704" max="10704" width="11.125" style="8" customWidth="1"/>
    <col min="10705" max="10705" width="9.5" style="8" customWidth="1"/>
    <col min="10706" max="10707" width="17.625" style="8" customWidth="1"/>
    <col min="10708" max="10708" width="1.875" style="8" customWidth="1"/>
    <col min="10709" max="10956" width="9.375" style="8"/>
    <col min="10957" max="10958" width="12.625" style="8" customWidth="1"/>
    <col min="10959" max="10959" width="18.875" style="8" customWidth="1"/>
    <col min="10960" max="10960" width="11.125" style="8" customWidth="1"/>
    <col min="10961" max="10961" width="9.5" style="8" customWidth="1"/>
    <col min="10962" max="10963" width="17.625" style="8" customWidth="1"/>
    <col min="10964" max="10964" width="1.875" style="8" customWidth="1"/>
    <col min="10965" max="11212" width="9.375" style="8"/>
    <col min="11213" max="11214" width="12.625" style="8" customWidth="1"/>
    <col min="11215" max="11215" width="18.875" style="8" customWidth="1"/>
    <col min="11216" max="11216" width="11.125" style="8" customWidth="1"/>
    <col min="11217" max="11217" width="9.5" style="8" customWidth="1"/>
    <col min="11218" max="11219" width="17.625" style="8" customWidth="1"/>
    <col min="11220" max="11220" width="1.875" style="8" customWidth="1"/>
    <col min="11221" max="11468" width="9.375" style="8"/>
    <col min="11469" max="11470" width="12.625" style="8" customWidth="1"/>
    <col min="11471" max="11471" width="18.875" style="8" customWidth="1"/>
    <col min="11472" max="11472" width="11.125" style="8" customWidth="1"/>
    <col min="11473" max="11473" width="9.5" style="8" customWidth="1"/>
    <col min="11474" max="11475" width="17.625" style="8" customWidth="1"/>
    <col min="11476" max="11476" width="1.875" style="8" customWidth="1"/>
    <col min="11477" max="11724" width="9.375" style="8"/>
    <col min="11725" max="11726" width="12.625" style="8" customWidth="1"/>
    <col min="11727" max="11727" width="18.875" style="8" customWidth="1"/>
    <col min="11728" max="11728" width="11.125" style="8" customWidth="1"/>
    <col min="11729" max="11729" width="9.5" style="8" customWidth="1"/>
    <col min="11730" max="11731" width="17.625" style="8" customWidth="1"/>
    <col min="11732" max="11732" width="1.875" style="8" customWidth="1"/>
    <col min="11733" max="11980" width="9.375" style="8"/>
    <col min="11981" max="11982" width="12.625" style="8" customWidth="1"/>
    <col min="11983" max="11983" width="18.875" style="8" customWidth="1"/>
    <col min="11984" max="11984" width="11.125" style="8" customWidth="1"/>
    <col min="11985" max="11985" width="9.5" style="8" customWidth="1"/>
    <col min="11986" max="11987" width="17.625" style="8" customWidth="1"/>
    <col min="11988" max="11988" width="1.875" style="8" customWidth="1"/>
    <col min="11989" max="12236" width="9.375" style="8"/>
    <col min="12237" max="12238" width="12.625" style="8" customWidth="1"/>
    <col min="12239" max="12239" width="18.875" style="8" customWidth="1"/>
    <col min="12240" max="12240" width="11.125" style="8" customWidth="1"/>
    <col min="12241" max="12241" width="9.5" style="8" customWidth="1"/>
    <col min="12242" max="12243" width="17.625" style="8" customWidth="1"/>
    <col min="12244" max="12244" width="1.875" style="8" customWidth="1"/>
    <col min="12245" max="12492" width="9.375" style="8"/>
    <col min="12493" max="12494" width="12.625" style="8" customWidth="1"/>
    <col min="12495" max="12495" width="18.875" style="8" customWidth="1"/>
    <col min="12496" max="12496" width="11.125" style="8" customWidth="1"/>
    <col min="12497" max="12497" width="9.5" style="8" customWidth="1"/>
    <col min="12498" max="12499" width="17.625" style="8" customWidth="1"/>
    <col min="12500" max="12500" width="1.875" style="8" customWidth="1"/>
    <col min="12501" max="12748" width="9.375" style="8"/>
    <col min="12749" max="12750" width="12.625" style="8" customWidth="1"/>
    <col min="12751" max="12751" width="18.875" style="8" customWidth="1"/>
    <col min="12752" max="12752" width="11.125" style="8" customWidth="1"/>
    <col min="12753" max="12753" width="9.5" style="8" customWidth="1"/>
    <col min="12754" max="12755" width="17.625" style="8" customWidth="1"/>
    <col min="12756" max="12756" width="1.875" style="8" customWidth="1"/>
    <col min="12757" max="13004" width="9.375" style="8"/>
    <col min="13005" max="13006" width="12.625" style="8" customWidth="1"/>
    <col min="13007" max="13007" width="18.875" style="8" customWidth="1"/>
    <col min="13008" max="13008" width="11.125" style="8" customWidth="1"/>
    <col min="13009" max="13009" width="9.5" style="8" customWidth="1"/>
    <col min="13010" max="13011" width="17.625" style="8" customWidth="1"/>
    <col min="13012" max="13012" width="1.875" style="8" customWidth="1"/>
    <col min="13013" max="13260" width="9.375" style="8"/>
    <col min="13261" max="13262" width="12.625" style="8" customWidth="1"/>
    <col min="13263" max="13263" width="18.875" style="8" customWidth="1"/>
    <col min="13264" max="13264" width="11.125" style="8" customWidth="1"/>
    <col min="13265" max="13265" width="9.5" style="8" customWidth="1"/>
    <col min="13266" max="13267" width="17.625" style="8" customWidth="1"/>
    <col min="13268" max="13268" width="1.875" style="8" customWidth="1"/>
    <col min="13269" max="13516" width="9.375" style="8"/>
    <col min="13517" max="13518" width="12.625" style="8" customWidth="1"/>
    <col min="13519" max="13519" width="18.875" style="8" customWidth="1"/>
    <col min="13520" max="13520" width="11.125" style="8" customWidth="1"/>
    <col min="13521" max="13521" width="9.5" style="8" customWidth="1"/>
    <col min="13522" max="13523" width="17.625" style="8" customWidth="1"/>
    <col min="13524" max="13524" width="1.875" style="8" customWidth="1"/>
    <col min="13525" max="13772" width="9.375" style="8"/>
    <col min="13773" max="13774" width="12.625" style="8" customWidth="1"/>
    <col min="13775" max="13775" width="18.875" style="8" customWidth="1"/>
    <col min="13776" max="13776" width="11.125" style="8" customWidth="1"/>
    <col min="13777" max="13777" width="9.5" style="8" customWidth="1"/>
    <col min="13778" max="13779" width="17.625" style="8" customWidth="1"/>
    <col min="13780" max="13780" width="1.875" style="8" customWidth="1"/>
    <col min="13781" max="14028" width="9.375" style="8"/>
    <col min="14029" max="14030" width="12.625" style="8" customWidth="1"/>
    <col min="14031" max="14031" width="18.875" style="8" customWidth="1"/>
    <col min="14032" max="14032" width="11.125" style="8" customWidth="1"/>
    <col min="14033" max="14033" width="9.5" style="8" customWidth="1"/>
    <col min="14034" max="14035" width="17.625" style="8" customWidth="1"/>
    <col min="14036" max="14036" width="1.875" style="8" customWidth="1"/>
    <col min="14037" max="14284" width="9.375" style="8"/>
    <col min="14285" max="14286" width="12.625" style="8" customWidth="1"/>
    <col min="14287" max="14287" width="18.875" style="8" customWidth="1"/>
    <col min="14288" max="14288" width="11.125" style="8" customWidth="1"/>
    <col min="14289" max="14289" width="9.5" style="8" customWidth="1"/>
    <col min="14290" max="14291" width="17.625" style="8" customWidth="1"/>
    <col min="14292" max="14292" width="1.875" style="8" customWidth="1"/>
    <col min="14293" max="14540" width="9.375" style="8"/>
    <col min="14541" max="14542" width="12.625" style="8" customWidth="1"/>
    <col min="14543" max="14543" width="18.875" style="8" customWidth="1"/>
    <col min="14544" max="14544" width="11.125" style="8" customWidth="1"/>
    <col min="14545" max="14545" width="9.5" style="8" customWidth="1"/>
    <col min="14546" max="14547" width="17.625" style="8" customWidth="1"/>
    <col min="14548" max="14548" width="1.875" style="8" customWidth="1"/>
    <col min="14549" max="14796" width="9.375" style="8"/>
    <col min="14797" max="14798" width="12.625" style="8" customWidth="1"/>
    <col min="14799" max="14799" width="18.875" style="8" customWidth="1"/>
    <col min="14800" max="14800" width="11.125" style="8" customWidth="1"/>
    <col min="14801" max="14801" width="9.5" style="8" customWidth="1"/>
    <col min="14802" max="14803" width="17.625" style="8" customWidth="1"/>
    <col min="14804" max="14804" width="1.875" style="8" customWidth="1"/>
    <col min="14805" max="15052" width="9.375" style="8"/>
    <col min="15053" max="15054" width="12.625" style="8" customWidth="1"/>
    <col min="15055" max="15055" width="18.875" style="8" customWidth="1"/>
    <col min="15056" max="15056" width="11.125" style="8" customWidth="1"/>
    <col min="15057" max="15057" width="9.5" style="8" customWidth="1"/>
    <col min="15058" max="15059" width="17.625" style="8" customWidth="1"/>
    <col min="15060" max="15060" width="1.875" style="8" customWidth="1"/>
    <col min="15061" max="15308" width="9.375" style="8"/>
    <col min="15309" max="15310" width="12.625" style="8" customWidth="1"/>
    <col min="15311" max="15311" width="18.875" style="8" customWidth="1"/>
    <col min="15312" max="15312" width="11.125" style="8" customWidth="1"/>
    <col min="15313" max="15313" width="9.5" style="8" customWidth="1"/>
    <col min="15314" max="15315" width="17.625" style="8" customWidth="1"/>
    <col min="15316" max="15316" width="1.875" style="8" customWidth="1"/>
    <col min="15317" max="15564" width="9.375" style="8"/>
    <col min="15565" max="15566" width="12.625" style="8" customWidth="1"/>
    <col min="15567" max="15567" width="18.875" style="8" customWidth="1"/>
    <col min="15568" max="15568" width="11.125" style="8" customWidth="1"/>
    <col min="15569" max="15569" width="9.5" style="8" customWidth="1"/>
    <col min="15570" max="15571" width="17.625" style="8" customWidth="1"/>
    <col min="15572" max="15572" width="1.875" style="8" customWidth="1"/>
    <col min="15573" max="15820" width="9.375" style="8"/>
    <col min="15821" max="15822" width="12.625" style="8" customWidth="1"/>
    <col min="15823" max="15823" width="18.875" style="8" customWidth="1"/>
    <col min="15824" max="15824" width="11.125" style="8" customWidth="1"/>
    <col min="15825" max="15825" width="9.5" style="8" customWidth="1"/>
    <col min="15826" max="15827" width="17.625" style="8" customWidth="1"/>
    <col min="15828" max="15828" width="1.875" style="8" customWidth="1"/>
    <col min="15829" max="16076" width="9.375" style="8"/>
    <col min="16077" max="16078" width="12.625" style="8" customWidth="1"/>
    <col min="16079" max="16079" width="18.875" style="8" customWidth="1"/>
    <col min="16080" max="16080" width="11.125" style="8" customWidth="1"/>
    <col min="16081" max="16081" width="9.5" style="8" customWidth="1"/>
    <col min="16082" max="16083" width="17.625" style="8" customWidth="1"/>
    <col min="16084" max="16084" width="1.875" style="8" customWidth="1"/>
    <col min="16085" max="16384" width="9.375" style="8"/>
  </cols>
  <sheetData>
    <row r="1" spans="2:9" x14ac:dyDescent="0.2">
      <c r="B1" s="96" t="str">
        <f>'9 - 5'!B1</f>
        <v>شركة بصمة الخليج المحدودة</v>
      </c>
      <c r="C1" s="96"/>
      <c r="D1" s="96"/>
      <c r="E1" s="96"/>
      <c r="F1" s="96"/>
      <c r="G1" s="96"/>
      <c r="H1" s="96"/>
      <c r="I1" s="96"/>
    </row>
    <row r="2" spans="2:9" x14ac:dyDescent="0.2">
      <c r="B2" s="97" t="str">
        <f>'9 - 5'!B2</f>
        <v>شركة شخص واحد - ذات مسئولية محدودة</v>
      </c>
      <c r="C2" s="97"/>
      <c r="D2" s="97"/>
      <c r="E2" s="97"/>
      <c r="F2" s="97"/>
      <c r="G2" s="97"/>
      <c r="H2" s="97"/>
      <c r="I2" s="97"/>
    </row>
    <row r="3" spans="2:9" x14ac:dyDescent="0.2">
      <c r="B3" s="96" t="str">
        <f>'9 - 5'!B3</f>
        <v>إيضاحات حول القوائم للفترة المالية من 19 نوفمبر 2023م حتى 31 ديسمبر 2024م</v>
      </c>
      <c r="C3" s="96"/>
      <c r="D3" s="96"/>
      <c r="E3" s="96"/>
      <c r="F3" s="96"/>
      <c r="G3" s="96"/>
      <c r="H3" s="96"/>
      <c r="I3" s="96"/>
    </row>
    <row r="4" spans="2:9" x14ac:dyDescent="0.2">
      <c r="B4" s="98" t="str">
        <f>'9 - 5'!B4</f>
        <v>(جميع المبالغ بالريال السعودي)</v>
      </c>
      <c r="C4" s="98"/>
      <c r="D4" s="98"/>
      <c r="E4" s="98"/>
      <c r="F4" s="98"/>
      <c r="G4" s="98"/>
      <c r="H4" s="98"/>
      <c r="I4" s="98"/>
    </row>
    <row r="5" spans="2:9" s="31" customFormat="1" ht="24.95" customHeight="1" x14ac:dyDescent="0.2">
      <c r="B5" s="35" t="s">
        <v>290</v>
      </c>
      <c r="C5" s="51" t="str">
        <f>'المركز المالي'!B20</f>
        <v>مصروفات مستحقة وأرصدة دائنة أخرى</v>
      </c>
      <c r="D5" s="35"/>
      <c r="E5" s="35"/>
      <c r="F5" s="35"/>
      <c r="G5" s="35"/>
      <c r="H5" s="35"/>
      <c r="I5" s="57"/>
    </row>
    <row r="6" spans="2:9" s="31" customFormat="1" ht="24.95" customHeight="1" x14ac:dyDescent="0.2">
      <c r="B6" s="113"/>
      <c r="C6" s="113"/>
      <c r="D6" s="35"/>
      <c r="E6" s="35"/>
      <c r="F6" s="35"/>
      <c r="G6" s="35"/>
      <c r="H6" s="35"/>
      <c r="I6" s="34" t="s">
        <v>20</v>
      </c>
    </row>
    <row r="7" spans="2:9" s="31" customFormat="1" ht="24.95" customHeight="1" x14ac:dyDescent="0.2">
      <c r="B7" s="115" t="s">
        <v>293</v>
      </c>
      <c r="C7" s="115"/>
      <c r="D7" s="76"/>
      <c r="E7" s="76"/>
      <c r="F7" s="76"/>
      <c r="G7" s="76"/>
      <c r="H7" s="76"/>
      <c r="I7" s="68">
        <f>'ميزان المراجعة'!H132</f>
        <v>8500</v>
      </c>
    </row>
    <row r="8" spans="2:9" s="31" customFormat="1" ht="24.95" customHeight="1" thickBot="1" x14ac:dyDescent="0.25">
      <c r="B8" s="115"/>
      <c r="C8" s="115"/>
      <c r="D8" s="76"/>
      <c r="E8" s="76"/>
      <c r="F8" s="76"/>
      <c r="G8" s="76"/>
      <c r="H8" s="76"/>
      <c r="I8" s="77">
        <f>ROUND(SUM(I7:I7),0)</f>
        <v>8500</v>
      </c>
    </row>
    <row r="9" spans="2:9" s="31" customFormat="1" ht="24.95" customHeight="1" thickTop="1" x14ac:dyDescent="0.2">
      <c r="B9" s="35" t="s">
        <v>291</v>
      </c>
      <c r="C9" s="51" t="s">
        <v>219</v>
      </c>
      <c r="D9" s="35"/>
      <c r="E9" s="35"/>
      <c r="F9" s="35"/>
      <c r="G9" s="35"/>
      <c r="H9" s="35"/>
      <c r="I9" s="57"/>
    </row>
    <row r="10" spans="2:9" ht="24.95" customHeight="1" x14ac:dyDescent="0.2">
      <c r="B10" s="109" t="s">
        <v>225</v>
      </c>
      <c r="C10" s="109"/>
      <c r="D10" s="39"/>
      <c r="E10" s="39"/>
      <c r="F10" s="39"/>
      <c r="G10" s="39"/>
      <c r="H10" s="39"/>
    </row>
    <row r="11" spans="2:9" ht="24.95" customHeight="1" x14ac:dyDescent="0.2">
      <c r="B11" s="106"/>
      <c r="C11" s="106"/>
      <c r="D11" s="39"/>
      <c r="E11" s="39"/>
      <c r="F11" s="39"/>
      <c r="G11" s="39"/>
      <c r="H11" s="39"/>
      <c r="I11" s="34" t="str">
        <f>I6</f>
        <v>31 ديسمبر 2024م</v>
      </c>
    </row>
    <row r="12" spans="2:9" ht="24.95" customHeight="1" x14ac:dyDescent="0.2">
      <c r="B12" s="109" t="s">
        <v>292</v>
      </c>
      <c r="C12" s="109"/>
      <c r="D12" s="7"/>
      <c r="E12" s="7"/>
      <c r="F12" s="7"/>
      <c r="G12" s="7"/>
      <c r="H12" s="7"/>
      <c r="I12" s="68">
        <v>648948</v>
      </c>
    </row>
    <row r="13" spans="2:9" s="31" customFormat="1" ht="24.95" customHeight="1" x14ac:dyDescent="0.2">
      <c r="B13" s="109" t="s">
        <v>299</v>
      </c>
      <c r="C13" s="109"/>
      <c r="D13" s="45"/>
      <c r="E13" s="45"/>
      <c r="F13" s="45"/>
      <c r="G13" s="45"/>
      <c r="H13" s="45"/>
      <c r="I13" s="68">
        <v>-2919</v>
      </c>
    </row>
    <row r="14" spans="2:9" s="31" customFormat="1" ht="24.95" customHeight="1" thickBot="1" x14ac:dyDescent="0.25">
      <c r="B14" s="109" t="s">
        <v>226</v>
      </c>
      <c r="C14" s="109"/>
      <c r="D14" s="40"/>
      <c r="E14" s="40"/>
      <c r="F14" s="40"/>
      <c r="G14" s="40"/>
      <c r="H14" s="40"/>
      <c r="I14" s="77">
        <f>SUM(I12:I13)</f>
        <v>646029</v>
      </c>
    </row>
    <row r="15" spans="2:9" s="31" customFormat="1" ht="24.95" customHeight="1" thickTop="1" x14ac:dyDescent="0.2">
      <c r="B15" s="109" t="s">
        <v>228</v>
      </c>
      <c r="C15" s="109"/>
      <c r="D15" s="109"/>
      <c r="E15" s="109"/>
      <c r="F15" s="109"/>
      <c r="G15" s="109"/>
      <c r="H15" s="43"/>
      <c r="I15" s="44">
        <f>ROUND(I14*408/354*0.025,0)</f>
        <v>18614</v>
      </c>
    </row>
    <row r="16" spans="2:9" ht="24.95" customHeight="1" x14ac:dyDescent="0.2">
      <c r="B16" s="110" t="s">
        <v>227</v>
      </c>
      <c r="C16" s="110"/>
      <c r="D16" s="39"/>
      <c r="E16" s="39"/>
      <c r="F16" s="39"/>
      <c r="G16" s="39"/>
      <c r="H16" s="39"/>
    </row>
    <row r="17" spans="2:12" ht="24.95" customHeight="1" x14ac:dyDescent="0.2">
      <c r="B17" s="106"/>
      <c r="C17" s="106"/>
      <c r="D17" s="39"/>
      <c r="E17" s="39"/>
      <c r="F17" s="39"/>
      <c r="G17" s="39"/>
      <c r="H17" s="39"/>
      <c r="I17" s="34" t="str">
        <f>I11</f>
        <v>31 ديسمبر 2024م</v>
      </c>
    </row>
    <row r="18" spans="2:12" ht="24.95" customHeight="1" x14ac:dyDescent="0.2">
      <c r="B18" s="109" t="s">
        <v>232</v>
      </c>
      <c r="C18" s="109"/>
      <c r="D18" s="7"/>
      <c r="E18" s="7"/>
      <c r="F18" s="7"/>
      <c r="G18" s="7"/>
      <c r="H18" s="7"/>
      <c r="I18" s="68">
        <f>I15</f>
        <v>18614</v>
      </c>
    </row>
    <row r="19" spans="2:12" ht="24.95" customHeight="1" thickBot="1" x14ac:dyDescent="0.25">
      <c r="B19" s="119"/>
      <c r="C19" s="119"/>
      <c r="D19" s="40"/>
      <c r="E19" s="40"/>
      <c r="F19" s="40"/>
      <c r="G19" s="40"/>
      <c r="H19" s="40"/>
      <c r="I19" s="77">
        <f>SUM(I18:I18)</f>
        <v>18614</v>
      </c>
    </row>
    <row r="20" spans="2:12" s="14" customFormat="1" ht="24.95" customHeight="1" thickTop="1" x14ac:dyDescent="0.2">
      <c r="B20" s="120"/>
      <c r="C20" s="120"/>
      <c r="D20" s="78"/>
      <c r="E20" s="78"/>
      <c r="F20" s="78"/>
      <c r="G20" s="78"/>
      <c r="H20" s="78"/>
      <c r="I20" s="68"/>
    </row>
    <row r="21" spans="2:12" ht="24.95" customHeight="1" x14ac:dyDescent="0.2">
      <c r="B21" s="121" t="s">
        <v>235</v>
      </c>
      <c r="C21" s="121"/>
      <c r="D21" s="78"/>
      <c r="E21" s="78"/>
      <c r="F21" s="78"/>
      <c r="G21" s="78"/>
      <c r="H21" s="78"/>
      <c r="I21" s="68"/>
    </row>
    <row r="22" spans="2:12" s="31" customFormat="1" ht="41.1" customHeight="1" x14ac:dyDescent="0.2">
      <c r="B22" s="114" t="s">
        <v>309</v>
      </c>
      <c r="C22" s="114"/>
      <c r="D22" s="114"/>
      <c r="E22" s="114"/>
      <c r="F22" s="114"/>
      <c r="G22" s="114"/>
      <c r="H22" s="114"/>
      <c r="I22" s="114"/>
    </row>
    <row r="23" spans="2:12" s="31" customFormat="1" ht="12.75" customHeight="1" x14ac:dyDescent="0.2">
      <c r="B23" s="41"/>
      <c r="C23" s="41"/>
      <c r="D23" s="41"/>
      <c r="E23" s="41"/>
      <c r="F23" s="41"/>
      <c r="G23" s="41"/>
      <c r="H23" s="41"/>
      <c r="I23" s="36"/>
    </row>
    <row r="24" spans="2:12" s="31" customFormat="1" ht="24.95" customHeight="1" x14ac:dyDescent="0.2">
      <c r="B24" s="35" t="s">
        <v>294</v>
      </c>
      <c r="C24" s="51" t="s">
        <v>203</v>
      </c>
      <c r="D24" s="41"/>
      <c r="E24" s="41"/>
      <c r="F24" s="41"/>
      <c r="G24" s="41"/>
      <c r="H24" s="41"/>
      <c r="I24" s="36"/>
    </row>
    <row r="25" spans="2:12" s="31" customFormat="1" ht="62.1" customHeight="1" x14ac:dyDescent="0.2">
      <c r="B25" s="116" t="s">
        <v>234</v>
      </c>
      <c r="C25" s="116"/>
      <c r="D25" s="116"/>
      <c r="E25" s="116"/>
      <c r="F25" s="116"/>
      <c r="G25" s="116"/>
      <c r="H25" s="116"/>
      <c r="I25" s="116"/>
      <c r="J25" s="66"/>
      <c r="K25" s="66"/>
      <c r="L25" s="66"/>
    </row>
    <row r="26" spans="2:12" s="31" customFormat="1" ht="24.95" customHeight="1" x14ac:dyDescent="0.2">
      <c r="B26" s="117"/>
      <c r="C26" s="117"/>
      <c r="D26" s="27"/>
      <c r="E26" s="27"/>
      <c r="F26" s="27"/>
      <c r="G26" s="27"/>
      <c r="H26" s="27"/>
      <c r="I26" s="34" t="s">
        <v>20</v>
      </c>
      <c r="K26" s="27"/>
      <c r="L26" s="27"/>
    </row>
    <row r="27" spans="2:12" s="31" customFormat="1" ht="24.95" customHeight="1" x14ac:dyDescent="0.2">
      <c r="B27" s="118" t="s">
        <v>229</v>
      </c>
      <c r="C27" s="118"/>
      <c r="D27" s="27"/>
      <c r="E27" s="27"/>
      <c r="F27" s="27"/>
      <c r="G27" s="27"/>
      <c r="H27" s="27"/>
      <c r="I27" s="29">
        <f>'ميزان المراجعة'!H134</f>
        <v>9178</v>
      </c>
      <c r="K27" s="27"/>
      <c r="L27" s="27"/>
    </row>
    <row r="28" spans="2:12" s="31" customFormat="1" ht="24.95" customHeight="1" thickBot="1" x14ac:dyDescent="0.25">
      <c r="B28" s="117"/>
      <c r="C28" s="117"/>
      <c r="D28" s="27"/>
      <c r="E28" s="27"/>
      <c r="F28" s="27"/>
      <c r="G28" s="27"/>
      <c r="H28" s="27"/>
      <c r="I28" s="33">
        <f>ROUND(SUM(I27:I27),0)</f>
        <v>9178</v>
      </c>
      <c r="K28" s="27"/>
      <c r="L28" s="27"/>
    </row>
    <row r="29" spans="2:12" s="31" customFormat="1" ht="12" customHeight="1" thickTop="1" x14ac:dyDescent="0.2">
      <c r="B29" s="27"/>
      <c r="C29" s="27"/>
      <c r="D29" s="27"/>
      <c r="E29" s="27"/>
      <c r="F29" s="27"/>
      <c r="G29" s="27"/>
      <c r="H29" s="27"/>
      <c r="I29" s="30"/>
      <c r="K29" s="27"/>
      <c r="L29" s="27"/>
    </row>
    <row r="30" spans="2:12" s="31" customFormat="1" ht="24.95" customHeight="1" x14ac:dyDescent="0.2"/>
    <row r="31" spans="2:12" s="31" customFormat="1" ht="6" customHeight="1" x14ac:dyDescent="0.2"/>
    <row r="32" spans="2:12" s="31" customFormat="1" ht="21.95" customHeight="1" x14ac:dyDescent="0.2">
      <c r="B32" s="101">
        <f>'10'!A21+1</f>
        <v>18</v>
      </c>
      <c r="C32" s="101"/>
      <c r="D32" s="101"/>
      <c r="E32" s="101"/>
      <c r="F32" s="101"/>
      <c r="G32" s="101"/>
      <c r="H32" s="101"/>
      <c r="I32" s="101"/>
    </row>
    <row r="33" spans="2:9" s="31" customFormat="1" x14ac:dyDescent="0.2">
      <c r="B33" s="79"/>
      <c r="C33" s="79"/>
      <c r="D33" s="79"/>
      <c r="E33" s="79"/>
      <c r="F33" s="79"/>
      <c r="G33" s="79"/>
      <c r="H33" s="79"/>
      <c r="I33" s="79"/>
    </row>
  </sheetData>
  <mergeCells count="25">
    <mergeCell ref="B26:C26"/>
    <mergeCell ref="B27:C27"/>
    <mergeCell ref="B28:C28"/>
    <mergeCell ref="B16:C16"/>
    <mergeCell ref="B18:C18"/>
    <mergeCell ref="B19:C19"/>
    <mergeCell ref="B20:C20"/>
    <mergeCell ref="B21:C21"/>
    <mergeCell ref="B17:C17"/>
    <mergeCell ref="B32:I32"/>
    <mergeCell ref="B22:I22"/>
    <mergeCell ref="B1:I1"/>
    <mergeCell ref="B2:I2"/>
    <mergeCell ref="B3:I3"/>
    <mergeCell ref="B4:I4"/>
    <mergeCell ref="B13:C13"/>
    <mergeCell ref="B14:C14"/>
    <mergeCell ref="B10:C10"/>
    <mergeCell ref="B6:C6"/>
    <mergeCell ref="B7:C7"/>
    <mergeCell ref="B8:C8"/>
    <mergeCell ref="B11:C11"/>
    <mergeCell ref="B12:C12"/>
    <mergeCell ref="B15:G15"/>
    <mergeCell ref="B25:I25"/>
  </mergeCells>
  <pageMargins left="0.78740157480314965" right="1.01" top="0.39370078740157483" bottom="0" header="0.39370078740157483" footer="0.19685039370078741"/>
  <pageSetup paperSize="9" firstPageNumber="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77E7-168A-4D2B-B084-F9ADDBEC6385}">
  <sheetPr>
    <tabColor rgb="FFFFFF00"/>
  </sheetPr>
  <dimension ref="B1:O33"/>
  <sheetViews>
    <sheetView rightToLeft="1" tabSelected="1" view="pageBreakPreview" topLeftCell="A16" zoomScale="115" zoomScaleNormal="145" zoomScaleSheetLayoutView="115" workbookViewId="0">
      <selection activeCell="A30" sqref="A30:XFD30"/>
    </sheetView>
  </sheetViews>
  <sheetFormatPr defaultColWidth="9.375" defaultRowHeight="20.25" x14ac:dyDescent="0.2"/>
  <cols>
    <col min="1" max="1" width="3.625" style="8" customWidth="1"/>
    <col min="2" max="2" width="3.5" style="8" bestFit="1" customWidth="1"/>
    <col min="3" max="3" width="28.875" style="8" customWidth="1"/>
    <col min="4" max="4" width="1.625" style="8" customWidth="1"/>
    <col min="5" max="5" width="10.625" style="8" customWidth="1"/>
    <col min="6" max="6" width="1.625" style="8" customWidth="1"/>
    <col min="7" max="8" width="5.625" style="8" customWidth="1"/>
    <col min="9" max="9" width="1.625" style="8" customWidth="1"/>
    <col min="10" max="10" width="14.625" style="8" customWidth="1"/>
    <col min="11" max="205" width="9.375" style="8"/>
    <col min="206" max="207" width="12.625" style="8" customWidth="1"/>
    <col min="208" max="208" width="18.875" style="8" customWidth="1"/>
    <col min="209" max="209" width="11.125" style="8" customWidth="1"/>
    <col min="210" max="210" width="9.5" style="8" customWidth="1"/>
    <col min="211" max="212" width="17.625" style="8" customWidth="1"/>
    <col min="213" max="213" width="1.875" style="8" customWidth="1"/>
    <col min="214" max="461" width="9.375" style="8"/>
    <col min="462" max="463" width="12.625" style="8" customWidth="1"/>
    <col min="464" max="464" width="18.875" style="8" customWidth="1"/>
    <col min="465" max="465" width="11.125" style="8" customWidth="1"/>
    <col min="466" max="466" width="9.5" style="8" customWidth="1"/>
    <col min="467" max="468" width="17.625" style="8" customWidth="1"/>
    <col min="469" max="469" width="1.875" style="8" customWidth="1"/>
    <col min="470" max="717" width="9.375" style="8"/>
    <col min="718" max="719" width="12.625" style="8" customWidth="1"/>
    <col min="720" max="720" width="18.875" style="8" customWidth="1"/>
    <col min="721" max="721" width="11.125" style="8" customWidth="1"/>
    <col min="722" max="722" width="9.5" style="8" customWidth="1"/>
    <col min="723" max="724" width="17.625" style="8" customWidth="1"/>
    <col min="725" max="725" width="1.875" style="8" customWidth="1"/>
    <col min="726" max="973" width="9.375" style="8"/>
    <col min="974" max="975" width="12.625" style="8" customWidth="1"/>
    <col min="976" max="976" width="18.875" style="8" customWidth="1"/>
    <col min="977" max="977" width="11.125" style="8" customWidth="1"/>
    <col min="978" max="978" width="9.5" style="8" customWidth="1"/>
    <col min="979" max="980" width="17.625" style="8" customWidth="1"/>
    <col min="981" max="981" width="1.875" style="8" customWidth="1"/>
    <col min="982" max="1229" width="9.375" style="8"/>
    <col min="1230" max="1231" width="12.625" style="8" customWidth="1"/>
    <col min="1232" max="1232" width="18.875" style="8" customWidth="1"/>
    <col min="1233" max="1233" width="11.125" style="8" customWidth="1"/>
    <col min="1234" max="1234" width="9.5" style="8" customWidth="1"/>
    <col min="1235" max="1236" width="17.625" style="8" customWidth="1"/>
    <col min="1237" max="1237" width="1.875" style="8" customWidth="1"/>
    <col min="1238" max="1485" width="9.375" style="8"/>
    <col min="1486" max="1487" width="12.625" style="8" customWidth="1"/>
    <col min="1488" max="1488" width="18.875" style="8" customWidth="1"/>
    <col min="1489" max="1489" width="11.125" style="8" customWidth="1"/>
    <col min="1490" max="1490" width="9.5" style="8" customWidth="1"/>
    <col min="1491" max="1492" width="17.625" style="8" customWidth="1"/>
    <col min="1493" max="1493" width="1.875" style="8" customWidth="1"/>
    <col min="1494" max="1741" width="9.375" style="8"/>
    <col min="1742" max="1743" width="12.625" style="8" customWidth="1"/>
    <col min="1744" max="1744" width="18.875" style="8" customWidth="1"/>
    <col min="1745" max="1745" width="11.125" style="8" customWidth="1"/>
    <col min="1746" max="1746" width="9.5" style="8" customWidth="1"/>
    <col min="1747" max="1748" width="17.625" style="8" customWidth="1"/>
    <col min="1749" max="1749" width="1.875" style="8" customWidth="1"/>
    <col min="1750" max="1997" width="9.375" style="8"/>
    <col min="1998" max="1999" width="12.625" style="8" customWidth="1"/>
    <col min="2000" max="2000" width="18.875" style="8" customWidth="1"/>
    <col min="2001" max="2001" width="11.125" style="8" customWidth="1"/>
    <col min="2002" max="2002" width="9.5" style="8" customWidth="1"/>
    <col min="2003" max="2004" width="17.625" style="8" customWidth="1"/>
    <col min="2005" max="2005" width="1.875" style="8" customWidth="1"/>
    <col min="2006" max="2253" width="9.375" style="8"/>
    <col min="2254" max="2255" width="12.625" style="8" customWidth="1"/>
    <col min="2256" max="2256" width="18.875" style="8" customWidth="1"/>
    <col min="2257" max="2257" width="11.125" style="8" customWidth="1"/>
    <col min="2258" max="2258" width="9.5" style="8" customWidth="1"/>
    <col min="2259" max="2260" width="17.625" style="8" customWidth="1"/>
    <col min="2261" max="2261" width="1.875" style="8" customWidth="1"/>
    <col min="2262" max="2509" width="9.375" style="8"/>
    <col min="2510" max="2511" width="12.625" style="8" customWidth="1"/>
    <col min="2512" max="2512" width="18.875" style="8" customWidth="1"/>
    <col min="2513" max="2513" width="11.125" style="8" customWidth="1"/>
    <col min="2514" max="2514" width="9.5" style="8" customWidth="1"/>
    <col min="2515" max="2516" width="17.625" style="8" customWidth="1"/>
    <col min="2517" max="2517" width="1.875" style="8" customWidth="1"/>
    <col min="2518" max="2765" width="9.375" style="8"/>
    <col min="2766" max="2767" width="12.625" style="8" customWidth="1"/>
    <col min="2768" max="2768" width="18.875" style="8" customWidth="1"/>
    <col min="2769" max="2769" width="11.125" style="8" customWidth="1"/>
    <col min="2770" max="2770" width="9.5" style="8" customWidth="1"/>
    <col min="2771" max="2772" width="17.625" style="8" customWidth="1"/>
    <col min="2773" max="2773" width="1.875" style="8" customWidth="1"/>
    <col min="2774" max="3021" width="9.375" style="8"/>
    <col min="3022" max="3023" width="12.625" style="8" customWidth="1"/>
    <col min="3024" max="3024" width="18.875" style="8" customWidth="1"/>
    <col min="3025" max="3025" width="11.125" style="8" customWidth="1"/>
    <col min="3026" max="3026" width="9.5" style="8" customWidth="1"/>
    <col min="3027" max="3028" width="17.625" style="8" customWidth="1"/>
    <col min="3029" max="3029" width="1.875" style="8" customWidth="1"/>
    <col min="3030" max="3277" width="9.375" style="8"/>
    <col min="3278" max="3279" width="12.625" style="8" customWidth="1"/>
    <col min="3280" max="3280" width="18.875" style="8" customWidth="1"/>
    <col min="3281" max="3281" width="11.125" style="8" customWidth="1"/>
    <col min="3282" max="3282" width="9.5" style="8" customWidth="1"/>
    <col min="3283" max="3284" width="17.625" style="8" customWidth="1"/>
    <col min="3285" max="3285" width="1.875" style="8" customWidth="1"/>
    <col min="3286" max="3533" width="9.375" style="8"/>
    <col min="3534" max="3535" width="12.625" style="8" customWidth="1"/>
    <col min="3536" max="3536" width="18.875" style="8" customWidth="1"/>
    <col min="3537" max="3537" width="11.125" style="8" customWidth="1"/>
    <col min="3538" max="3538" width="9.5" style="8" customWidth="1"/>
    <col min="3539" max="3540" width="17.625" style="8" customWidth="1"/>
    <col min="3541" max="3541" width="1.875" style="8" customWidth="1"/>
    <col min="3542" max="3789" width="9.375" style="8"/>
    <col min="3790" max="3791" width="12.625" style="8" customWidth="1"/>
    <col min="3792" max="3792" width="18.875" style="8" customWidth="1"/>
    <col min="3793" max="3793" width="11.125" style="8" customWidth="1"/>
    <col min="3794" max="3794" width="9.5" style="8" customWidth="1"/>
    <col min="3795" max="3796" width="17.625" style="8" customWidth="1"/>
    <col min="3797" max="3797" width="1.875" style="8" customWidth="1"/>
    <col min="3798" max="4045" width="9.375" style="8"/>
    <col min="4046" max="4047" width="12.625" style="8" customWidth="1"/>
    <col min="4048" max="4048" width="18.875" style="8" customWidth="1"/>
    <col min="4049" max="4049" width="11.125" style="8" customWidth="1"/>
    <col min="4050" max="4050" width="9.5" style="8" customWidth="1"/>
    <col min="4051" max="4052" width="17.625" style="8" customWidth="1"/>
    <col min="4053" max="4053" width="1.875" style="8" customWidth="1"/>
    <col min="4054" max="4301" width="9.375" style="8"/>
    <col min="4302" max="4303" width="12.625" style="8" customWidth="1"/>
    <col min="4304" max="4304" width="18.875" style="8" customWidth="1"/>
    <col min="4305" max="4305" width="11.125" style="8" customWidth="1"/>
    <col min="4306" max="4306" width="9.5" style="8" customWidth="1"/>
    <col min="4307" max="4308" width="17.625" style="8" customWidth="1"/>
    <col min="4309" max="4309" width="1.875" style="8" customWidth="1"/>
    <col min="4310" max="4557" width="9.375" style="8"/>
    <col min="4558" max="4559" width="12.625" style="8" customWidth="1"/>
    <col min="4560" max="4560" width="18.875" style="8" customWidth="1"/>
    <col min="4561" max="4561" width="11.125" style="8" customWidth="1"/>
    <col min="4562" max="4562" width="9.5" style="8" customWidth="1"/>
    <col min="4563" max="4564" width="17.625" style="8" customWidth="1"/>
    <col min="4565" max="4565" width="1.875" style="8" customWidth="1"/>
    <col min="4566" max="4813" width="9.375" style="8"/>
    <col min="4814" max="4815" width="12.625" style="8" customWidth="1"/>
    <col min="4816" max="4816" width="18.875" style="8" customWidth="1"/>
    <col min="4817" max="4817" width="11.125" style="8" customWidth="1"/>
    <col min="4818" max="4818" width="9.5" style="8" customWidth="1"/>
    <col min="4819" max="4820" width="17.625" style="8" customWidth="1"/>
    <col min="4821" max="4821" width="1.875" style="8" customWidth="1"/>
    <col min="4822" max="5069" width="9.375" style="8"/>
    <col min="5070" max="5071" width="12.625" style="8" customWidth="1"/>
    <col min="5072" max="5072" width="18.875" style="8" customWidth="1"/>
    <col min="5073" max="5073" width="11.125" style="8" customWidth="1"/>
    <col min="5074" max="5074" width="9.5" style="8" customWidth="1"/>
    <col min="5075" max="5076" width="17.625" style="8" customWidth="1"/>
    <col min="5077" max="5077" width="1.875" style="8" customWidth="1"/>
    <col min="5078" max="5325" width="9.375" style="8"/>
    <col min="5326" max="5327" width="12.625" style="8" customWidth="1"/>
    <col min="5328" max="5328" width="18.875" style="8" customWidth="1"/>
    <col min="5329" max="5329" width="11.125" style="8" customWidth="1"/>
    <col min="5330" max="5330" width="9.5" style="8" customWidth="1"/>
    <col min="5331" max="5332" width="17.625" style="8" customWidth="1"/>
    <col min="5333" max="5333" width="1.875" style="8" customWidth="1"/>
    <col min="5334" max="5581" width="9.375" style="8"/>
    <col min="5582" max="5583" width="12.625" style="8" customWidth="1"/>
    <col min="5584" max="5584" width="18.875" style="8" customWidth="1"/>
    <col min="5585" max="5585" width="11.125" style="8" customWidth="1"/>
    <col min="5586" max="5586" width="9.5" style="8" customWidth="1"/>
    <col min="5587" max="5588" width="17.625" style="8" customWidth="1"/>
    <col min="5589" max="5589" width="1.875" style="8" customWidth="1"/>
    <col min="5590" max="5837" width="9.375" style="8"/>
    <col min="5838" max="5839" width="12.625" style="8" customWidth="1"/>
    <col min="5840" max="5840" width="18.875" style="8" customWidth="1"/>
    <col min="5841" max="5841" width="11.125" style="8" customWidth="1"/>
    <col min="5842" max="5842" width="9.5" style="8" customWidth="1"/>
    <col min="5843" max="5844" width="17.625" style="8" customWidth="1"/>
    <col min="5845" max="5845" width="1.875" style="8" customWidth="1"/>
    <col min="5846" max="6093" width="9.375" style="8"/>
    <col min="6094" max="6095" width="12.625" style="8" customWidth="1"/>
    <col min="6096" max="6096" width="18.875" style="8" customWidth="1"/>
    <col min="6097" max="6097" width="11.125" style="8" customWidth="1"/>
    <col min="6098" max="6098" width="9.5" style="8" customWidth="1"/>
    <col min="6099" max="6100" width="17.625" style="8" customWidth="1"/>
    <col min="6101" max="6101" width="1.875" style="8" customWidth="1"/>
    <col min="6102" max="6349" width="9.375" style="8"/>
    <col min="6350" max="6351" width="12.625" style="8" customWidth="1"/>
    <col min="6352" max="6352" width="18.875" style="8" customWidth="1"/>
    <col min="6353" max="6353" width="11.125" style="8" customWidth="1"/>
    <col min="6354" max="6354" width="9.5" style="8" customWidth="1"/>
    <col min="6355" max="6356" width="17.625" style="8" customWidth="1"/>
    <col min="6357" max="6357" width="1.875" style="8" customWidth="1"/>
    <col min="6358" max="6605" width="9.375" style="8"/>
    <col min="6606" max="6607" width="12.625" style="8" customWidth="1"/>
    <col min="6608" max="6608" width="18.875" style="8" customWidth="1"/>
    <col min="6609" max="6609" width="11.125" style="8" customWidth="1"/>
    <col min="6610" max="6610" width="9.5" style="8" customWidth="1"/>
    <col min="6611" max="6612" width="17.625" style="8" customWidth="1"/>
    <col min="6613" max="6613" width="1.875" style="8" customWidth="1"/>
    <col min="6614" max="6861" width="9.375" style="8"/>
    <col min="6862" max="6863" width="12.625" style="8" customWidth="1"/>
    <col min="6864" max="6864" width="18.875" style="8" customWidth="1"/>
    <col min="6865" max="6865" width="11.125" style="8" customWidth="1"/>
    <col min="6866" max="6866" width="9.5" style="8" customWidth="1"/>
    <col min="6867" max="6868" width="17.625" style="8" customWidth="1"/>
    <col min="6869" max="6869" width="1.875" style="8" customWidth="1"/>
    <col min="6870" max="7117" width="9.375" style="8"/>
    <col min="7118" max="7119" width="12.625" style="8" customWidth="1"/>
    <col min="7120" max="7120" width="18.875" style="8" customWidth="1"/>
    <col min="7121" max="7121" width="11.125" style="8" customWidth="1"/>
    <col min="7122" max="7122" width="9.5" style="8" customWidth="1"/>
    <col min="7123" max="7124" width="17.625" style="8" customWidth="1"/>
    <col min="7125" max="7125" width="1.875" style="8" customWidth="1"/>
    <col min="7126" max="7373" width="9.375" style="8"/>
    <col min="7374" max="7375" width="12.625" style="8" customWidth="1"/>
    <col min="7376" max="7376" width="18.875" style="8" customWidth="1"/>
    <col min="7377" max="7377" width="11.125" style="8" customWidth="1"/>
    <col min="7378" max="7378" width="9.5" style="8" customWidth="1"/>
    <col min="7379" max="7380" width="17.625" style="8" customWidth="1"/>
    <col min="7381" max="7381" width="1.875" style="8" customWidth="1"/>
    <col min="7382" max="7629" width="9.375" style="8"/>
    <col min="7630" max="7631" width="12.625" style="8" customWidth="1"/>
    <col min="7632" max="7632" width="18.875" style="8" customWidth="1"/>
    <col min="7633" max="7633" width="11.125" style="8" customWidth="1"/>
    <col min="7634" max="7634" width="9.5" style="8" customWidth="1"/>
    <col min="7635" max="7636" width="17.625" style="8" customWidth="1"/>
    <col min="7637" max="7637" width="1.875" style="8" customWidth="1"/>
    <col min="7638" max="7885" width="9.375" style="8"/>
    <col min="7886" max="7887" width="12.625" style="8" customWidth="1"/>
    <col min="7888" max="7888" width="18.875" style="8" customWidth="1"/>
    <col min="7889" max="7889" width="11.125" style="8" customWidth="1"/>
    <col min="7890" max="7890" width="9.5" style="8" customWidth="1"/>
    <col min="7891" max="7892" width="17.625" style="8" customWidth="1"/>
    <col min="7893" max="7893" width="1.875" style="8" customWidth="1"/>
    <col min="7894" max="8141" width="9.375" style="8"/>
    <col min="8142" max="8143" width="12.625" style="8" customWidth="1"/>
    <col min="8144" max="8144" width="18.875" style="8" customWidth="1"/>
    <col min="8145" max="8145" width="11.125" style="8" customWidth="1"/>
    <col min="8146" max="8146" width="9.5" style="8" customWidth="1"/>
    <col min="8147" max="8148" width="17.625" style="8" customWidth="1"/>
    <col min="8149" max="8149" width="1.875" style="8" customWidth="1"/>
    <col min="8150" max="8397" width="9.375" style="8"/>
    <col min="8398" max="8399" width="12.625" style="8" customWidth="1"/>
    <col min="8400" max="8400" width="18.875" style="8" customWidth="1"/>
    <col min="8401" max="8401" width="11.125" style="8" customWidth="1"/>
    <col min="8402" max="8402" width="9.5" style="8" customWidth="1"/>
    <col min="8403" max="8404" width="17.625" style="8" customWidth="1"/>
    <col min="8405" max="8405" width="1.875" style="8" customWidth="1"/>
    <col min="8406" max="8653" width="9.375" style="8"/>
    <col min="8654" max="8655" width="12.625" style="8" customWidth="1"/>
    <col min="8656" max="8656" width="18.875" style="8" customWidth="1"/>
    <col min="8657" max="8657" width="11.125" style="8" customWidth="1"/>
    <col min="8658" max="8658" width="9.5" style="8" customWidth="1"/>
    <col min="8659" max="8660" width="17.625" style="8" customWidth="1"/>
    <col min="8661" max="8661" width="1.875" style="8" customWidth="1"/>
    <col min="8662" max="8909" width="9.375" style="8"/>
    <col min="8910" max="8911" width="12.625" style="8" customWidth="1"/>
    <col min="8912" max="8912" width="18.875" style="8" customWidth="1"/>
    <col min="8913" max="8913" width="11.125" style="8" customWidth="1"/>
    <col min="8914" max="8914" width="9.5" style="8" customWidth="1"/>
    <col min="8915" max="8916" width="17.625" style="8" customWidth="1"/>
    <col min="8917" max="8917" width="1.875" style="8" customWidth="1"/>
    <col min="8918" max="9165" width="9.375" style="8"/>
    <col min="9166" max="9167" width="12.625" style="8" customWidth="1"/>
    <col min="9168" max="9168" width="18.875" style="8" customWidth="1"/>
    <col min="9169" max="9169" width="11.125" style="8" customWidth="1"/>
    <col min="9170" max="9170" width="9.5" style="8" customWidth="1"/>
    <col min="9171" max="9172" width="17.625" style="8" customWidth="1"/>
    <col min="9173" max="9173" width="1.875" style="8" customWidth="1"/>
    <col min="9174" max="9421" width="9.375" style="8"/>
    <col min="9422" max="9423" width="12.625" style="8" customWidth="1"/>
    <col min="9424" max="9424" width="18.875" style="8" customWidth="1"/>
    <col min="9425" max="9425" width="11.125" style="8" customWidth="1"/>
    <col min="9426" max="9426" width="9.5" style="8" customWidth="1"/>
    <col min="9427" max="9428" width="17.625" style="8" customWidth="1"/>
    <col min="9429" max="9429" width="1.875" style="8" customWidth="1"/>
    <col min="9430" max="9677" width="9.375" style="8"/>
    <col min="9678" max="9679" width="12.625" style="8" customWidth="1"/>
    <col min="9680" max="9680" width="18.875" style="8" customWidth="1"/>
    <col min="9681" max="9681" width="11.125" style="8" customWidth="1"/>
    <col min="9682" max="9682" width="9.5" style="8" customWidth="1"/>
    <col min="9683" max="9684" width="17.625" style="8" customWidth="1"/>
    <col min="9685" max="9685" width="1.875" style="8" customWidth="1"/>
    <col min="9686" max="9933" width="9.375" style="8"/>
    <col min="9934" max="9935" width="12.625" style="8" customWidth="1"/>
    <col min="9936" max="9936" width="18.875" style="8" customWidth="1"/>
    <col min="9937" max="9937" width="11.125" style="8" customWidth="1"/>
    <col min="9938" max="9938" width="9.5" style="8" customWidth="1"/>
    <col min="9939" max="9940" width="17.625" style="8" customWidth="1"/>
    <col min="9941" max="9941" width="1.875" style="8" customWidth="1"/>
    <col min="9942" max="10189" width="9.375" style="8"/>
    <col min="10190" max="10191" width="12.625" style="8" customWidth="1"/>
    <col min="10192" max="10192" width="18.875" style="8" customWidth="1"/>
    <col min="10193" max="10193" width="11.125" style="8" customWidth="1"/>
    <col min="10194" max="10194" width="9.5" style="8" customWidth="1"/>
    <col min="10195" max="10196" width="17.625" style="8" customWidth="1"/>
    <col min="10197" max="10197" width="1.875" style="8" customWidth="1"/>
    <col min="10198" max="10445" width="9.375" style="8"/>
    <col min="10446" max="10447" width="12.625" style="8" customWidth="1"/>
    <col min="10448" max="10448" width="18.875" style="8" customWidth="1"/>
    <col min="10449" max="10449" width="11.125" style="8" customWidth="1"/>
    <col min="10450" max="10450" width="9.5" style="8" customWidth="1"/>
    <col min="10451" max="10452" width="17.625" style="8" customWidth="1"/>
    <col min="10453" max="10453" width="1.875" style="8" customWidth="1"/>
    <col min="10454" max="10701" width="9.375" style="8"/>
    <col min="10702" max="10703" width="12.625" style="8" customWidth="1"/>
    <col min="10704" max="10704" width="18.875" style="8" customWidth="1"/>
    <col min="10705" max="10705" width="11.125" style="8" customWidth="1"/>
    <col min="10706" max="10706" width="9.5" style="8" customWidth="1"/>
    <col min="10707" max="10708" width="17.625" style="8" customWidth="1"/>
    <col min="10709" max="10709" width="1.875" style="8" customWidth="1"/>
    <col min="10710" max="10957" width="9.375" style="8"/>
    <col min="10958" max="10959" width="12.625" style="8" customWidth="1"/>
    <col min="10960" max="10960" width="18.875" style="8" customWidth="1"/>
    <col min="10961" max="10961" width="11.125" style="8" customWidth="1"/>
    <col min="10962" max="10962" width="9.5" style="8" customWidth="1"/>
    <col min="10963" max="10964" width="17.625" style="8" customWidth="1"/>
    <col min="10965" max="10965" width="1.875" style="8" customWidth="1"/>
    <col min="10966" max="11213" width="9.375" style="8"/>
    <col min="11214" max="11215" width="12.625" style="8" customWidth="1"/>
    <col min="11216" max="11216" width="18.875" style="8" customWidth="1"/>
    <col min="11217" max="11217" width="11.125" style="8" customWidth="1"/>
    <col min="11218" max="11218" width="9.5" style="8" customWidth="1"/>
    <col min="11219" max="11220" width="17.625" style="8" customWidth="1"/>
    <col min="11221" max="11221" width="1.875" style="8" customWidth="1"/>
    <col min="11222" max="11469" width="9.375" style="8"/>
    <col min="11470" max="11471" width="12.625" style="8" customWidth="1"/>
    <col min="11472" max="11472" width="18.875" style="8" customWidth="1"/>
    <col min="11473" max="11473" width="11.125" style="8" customWidth="1"/>
    <col min="11474" max="11474" width="9.5" style="8" customWidth="1"/>
    <col min="11475" max="11476" width="17.625" style="8" customWidth="1"/>
    <col min="11477" max="11477" width="1.875" style="8" customWidth="1"/>
    <col min="11478" max="11725" width="9.375" style="8"/>
    <col min="11726" max="11727" width="12.625" style="8" customWidth="1"/>
    <col min="11728" max="11728" width="18.875" style="8" customWidth="1"/>
    <col min="11729" max="11729" width="11.125" style="8" customWidth="1"/>
    <col min="11730" max="11730" width="9.5" style="8" customWidth="1"/>
    <col min="11731" max="11732" width="17.625" style="8" customWidth="1"/>
    <col min="11733" max="11733" width="1.875" style="8" customWidth="1"/>
    <col min="11734" max="11981" width="9.375" style="8"/>
    <col min="11982" max="11983" width="12.625" style="8" customWidth="1"/>
    <col min="11984" max="11984" width="18.875" style="8" customWidth="1"/>
    <col min="11985" max="11985" width="11.125" style="8" customWidth="1"/>
    <col min="11986" max="11986" width="9.5" style="8" customWidth="1"/>
    <col min="11987" max="11988" width="17.625" style="8" customWidth="1"/>
    <col min="11989" max="11989" width="1.875" style="8" customWidth="1"/>
    <col min="11990" max="12237" width="9.375" style="8"/>
    <col min="12238" max="12239" width="12.625" style="8" customWidth="1"/>
    <col min="12240" max="12240" width="18.875" style="8" customWidth="1"/>
    <col min="12241" max="12241" width="11.125" style="8" customWidth="1"/>
    <col min="12242" max="12242" width="9.5" style="8" customWidth="1"/>
    <col min="12243" max="12244" width="17.625" style="8" customWidth="1"/>
    <col min="12245" max="12245" width="1.875" style="8" customWidth="1"/>
    <col min="12246" max="12493" width="9.375" style="8"/>
    <col min="12494" max="12495" width="12.625" style="8" customWidth="1"/>
    <col min="12496" max="12496" width="18.875" style="8" customWidth="1"/>
    <col min="12497" max="12497" width="11.125" style="8" customWidth="1"/>
    <col min="12498" max="12498" width="9.5" style="8" customWidth="1"/>
    <col min="12499" max="12500" width="17.625" style="8" customWidth="1"/>
    <col min="12501" max="12501" width="1.875" style="8" customWidth="1"/>
    <col min="12502" max="12749" width="9.375" style="8"/>
    <col min="12750" max="12751" width="12.625" style="8" customWidth="1"/>
    <col min="12752" max="12752" width="18.875" style="8" customWidth="1"/>
    <col min="12753" max="12753" width="11.125" style="8" customWidth="1"/>
    <col min="12754" max="12754" width="9.5" style="8" customWidth="1"/>
    <col min="12755" max="12756" width="17.625" style="8" customWidth="1"/>
    <col min="12757" max="12757" width="1.875" style="8" customWidth="1"/>
    <col min="12758" max="13005" width="9.375" style="8"/>
    <col min="13006" max="13007" width="12.625" style="8" customWidth="1"/>
    <col min="13008" max="13008" width="18.875" style="8" customWidth="1"/>
    <col min="13009" max="13009" width="11.125" style="8" customWidth="1"/>
    <col min="13010" max="13010" width="9.5" style="8" customWidth="1"/>
    <col min="13011" max="13012" width="17.625" style="8" customWidth="1"/>
    <col min="13013" max="13013" width="1.875" style="8" customWidth="1"/>
    <col min="13014" max="13261" width="9.375" style="8"/>
    <col min="13262" max="13263" width="12.625" style="8" customWidth="1"/>
    <col min="13264" max="13264" width="18.875" style="8" customWidth="1"/>
    <col min="13265" max="13265" width="11.125" style="8" customWidth="1"/>
    <col min="13266" max="13266" width="9.5" style="8" customWidth="1"/>
    <col min="13267" max="13268" width="17.625" style="8" customWidth="1"/>
    <col min="13269" max="13269" width="1.875" style="8" customWidth="1"/>
    <col min="13270" max="13517" width="9.375" style="8"/>
    <col min="13518" max="13519" width="12.625" style="8" customWidth="1"/>
    <col min="13520" max="13520" width="18.875" style="8" customWidth="1"/>
    <col min="13521" max="13521" width="11.125" style="8" customWidth="1"/>
    <col min="13522" max="13522" width="9.5" style="8" customWidth="1"/>
    <col min="13523" max="13524" width="17.625" style="8" customWidth="1"/>
    <col min="13525" max="13525" width="1.875" style="8" customWidth="1"/>
    <col min="13526" max="13773" width="9.375" style="8"/>
    <col min="13774" max="13775" width="12.625" style="8" customWidth="1"/>
    <col min="13776" max="13776" width="18.875" style="8" customWidth="1"/>
    <col min="13777" max="13777" width="11.125" style="8" customWidth="1"/>
    <col min="13778" max="13778" width="9.5" style="8" customWidth="1"/>
    <col min="13779" max="13780" width="17.625" style="8" customWidth="1"/>
    <col min="13781" max="13781" width="1.875" style="8" customWidth="1"/>
    <col min="13782" max="14029" width="9.375" style="8"/>
    <col min="14030" max="14031" width="12.625" style="8" customWidth="1"/>
    <col min="14032" max="14032" width="18.875" style="8" customWidth="1"/>
    <col min="14033" max="14033" width="11.125" style="8" customWidth="1"/>
    <col min="14034" max="14034" width="9.5" style="8" customWidth="1"/>
    <col min="14035" max="14036" width="17.625" style="8" customWidth="1"/>
    <col min="14037" max="14037" width="1.875" style="8" customWidth="1"/>
    <col min="14038" max="14285" width="9.375" style="8"/>
    <col min="14286" max="14287" width="12.625" style="8" customWidth="1"/>
    <col min="14288" max="14288" width="18.875" style="8" customWidth="1"/>
    <col min="14289" max="14289" width="11.125" style="8" customWidth="1"/>
    <col min="14290" max="14290" width="9.5" style="8" customWidth="1"/>
    <col min="14291" max="14292" width="17.625" style="8" customWidth="1"/>
    <col min="14293" max="14293" width="1.875" style="8" customWidth="1"/>
    <col min="14294" max="14541" width="9.375" style="8"/>
    <col min="14542" max="14543" width="12.625" style="8" customWidth="1"/>
    <col min="14544" max="14544" width="18.875" style="8" customWidth="1"/>
    <col min="14545" max="14545" width="11.125" style="8" customWidth="1"/>
    <col min="14546" max="14546" width="9.5" style="8" customWidth="1"/>
    <col min="14547" max="14548" width="17.625" style="8" customWidth="1"/>
    <col min="14549" max="14549" width="1.875" style="8" customWidth="1"/>
    <col min="14550" max="14797" width="9.375" style="8"/>
    <col min="14798" max="14799" width="12.625" style="8" customWidth="1"/>
    <col min="14800" max="14800" width="18.875" style="8" customWidth="1"/>
    <col min="14801" max="14801" width="11.125" style="8" customWidth="1"/>
    <col min="14802" max="14802" width="9.5" style="8" customWidth="1"/>
    <col min="14803" max="14804" width="17.625" style="8" customWidth="1"/>
    <col min="14805" max="14805" width="1.875" style="8" customWidth="1"/>
    <col min="14806" max="15053" width="9.375" style="8"/>
    <col min="15054" max="15055" width="12.625" style="8" customWidth="1"/>
    <col min="15056" max="15056" width="18.875" style="8" customWidth="1"/>
    <col min="15057" max="15057" width="11.125" style="8" customWidth="1"/>
    <col min="15058" max="15058" width="9.5" style="8" customWidth="1"/>
    <col min="15059" max="15060" width="17.625" style="8" customWidth="1"/>
    <col min="15061" max="15061" width="1.875" style="8" customWidth="1"/>
    <col min="15062" max="15309" width="9.375" style="8"/>
    <col min="15310" max="15311" width="12.625" style="8" customWidth="1"/>
    <col min="15312" max="15312" width="18.875" style="8" customWidth="1"/>
    <col min="15313" max="15313" width="11.125" style="8" customWidth="1"/>
    <col min="15314" max="15314" width="9.5" style="8" customWidth="1"/>
    <col min="15315" max="15316" width="17.625" style="8" customWidth="1"/>
    <col min="15317" max="15317" width="1.875" style="8" customWidth="1"/>
    <col min="15318" max="15565" width="9.375" style="8"/>
    <col min="15566" max="15567" width="12.625" style="8" customWidth="1"/>
    <col min="15568" max="15568" width="18.875" style="8" customWidth="1"/>
    <col min="15569" max="15569" width="11.125" style="8" customWidth="1"/>
    <col min="15570" max="15570" width="9.5" style="8" customWidth="1"/>
    <col min="15571" max="15572" width="17.625" style="8" customWidth="1"/>
    <col min="15573" max="15573" width="1.875" style="8" customWidth="1"/>
    <col min="15574" max="15821" width="9.375" style="8"/>
    <col min="15822" max="15823" width="12.625" style="8" customWidth="1"/>
    <col min="15824" max="15824" width="18.875" style="8" customWidth="1"/>
    <col min="15825" max="15825" width="11.125" style="8" customWidth="1"/>
    <col min="15826" max="15826" width="9.5" style="8" customWidth="1"/>
    <col min="15827" max="15828" width="17.625" style="8" customWidth="1"/>
    <col min="15829" max="15829" width="1.875" style="8" customWidth="1"/>
    <col min="15830" max="16077" width="9.375" style="8"/>
    <col min="16078" max="16079" width="12.625" style="8" customWidth="1"/>
    <col min="16080" max="16080" width="18.875" style="8" customWidth="1"/>
    <col min="16081" max="16081" width="11.125" style="8" customWidth="1"/>
    <col min="16082" max="16082" width="9.5" style="8" customWidth="1"/>
    <col min="16083" max="16084" width="17.625" style="8" customWidth="1"/>
    <col min="16085" max="16085" width="1.875" style="8" customWidth="1"/>
    <col min="16086" max="16384" width="9.375" style="8"/>
  </cols>
  <sheetData>
    <row r="1" spans="2:15" x14ac:dyDescent="0.2">
      <c r="B1" s="96" t="str">
        <f>'9 - 5'!B1</f>
        <v>شركة بصمة الخليج المحدودة</v>
      </c>
      <c r="C1" s="96"/>
      <c r="D1" s="96"/>
      <c r="E1" s="96"/>
      <c r="F1" s="96"/>
      <c r="G1" s="96"/>
      <c r="H1" s="96"/>
      <c r="I1" s="96"/>
      <c r="J1" s="96"/>
    </row>
    <row r="2" spans="2:15" x14ac:dyDescent="0.2">
      <c r="B2" s="97" t="str">
        <f>'9 - 5'!B2</f>
        <v>شركة شخص واحد - ذات مسئولية محدودة</v>
      </c>
      <c r="C2" s="97"/>
      <c r="D2" s="97"/>
      <c r="E2" s="97"/>
      <c r="F2" s="97"/>
      <c r="G2" s="97"/>
      <c r="H2" s="97"/>
      <c r="I2" s="97"/>
      <c r="J2" s="97"/>
    </row>
    <row r="3" spans="2:15" x14ac:dyDescent="0.2">
      <c r="B3" s="96" t="str">
        <f>'9 - 5'!B3</f>
        <v>إيضاحات حول القوائم للفترة المالية من 19 نوفمبر 2023م حتى 31 ديسمبر 2024م</v>
      </c>
      <c r="C3" s="96"/>
      <c r="D3" s="96"/>
      <c r="E3" s="96"/>
      <c r="F3" s="96"/>
      <c r="G3" s="96"/>
      <c r="H3" s="96"/>
      <c r="I3" s="96"/>
      <c r="J3" s="96"/>
    </row>
    <row r="4" spans="2:15" x14ac:dyDescent="0.2">
      <c r="B4" s="98" t="str">
        <f>'9 - 5'!B4</f>
        <v>(جميع المبالغ بالريال السعودي)</v>
      </c>
      <c r="C4" s="98"/>
      <c r="D4" s="98"/>
      <c r="E4" s="98"/>
      <c r="F4" s="98"/>
      <c r="G4" s="98"/>
      <c r="H4" s="98"/>
      <c r="I4" s="98"/>
      <c r="J4" s="98"/>
    </row>
    <row r="5" spans="2:15" s="31" customFormat="1" ht="24" customHeight="1" x14ac:dyDescent="0.2">
      <c r="B5" s="35" t="s">
        <v>295</v>
      </c>
      <c r="C5" s="51" t="s">
        <v>4</v>
      </c>
      <c r="D5" s="41"/>
      <c r="E5" s="41"/>
      <c r="F5" s="41"/>
      <c r="G5" s="41"/>
      <c r="H5" s="41"/>
      <c r="I5" s="41"/>
      <c r="J5" s="36"/>
    </row>
    <row r="6" spans="2:15" s="31" customFormat="1" ht="41.1" customHeight="1" x14ac:dyDescent="0.2">
      <c r="B6" s="123" t="s">
        <v>308</v>
      </c>
      <c r="C6" s="123"/>
      <c r="D6" s="123"/>
      <c r="E6" s="123"/>
      <c r="F6" s="123"/>
      <c r="G6" s="123"/>
      <c r="H6" s="123"/>
      <c r="I6" s="123"/>
      <c r="J6" s="123"/>
      <c r="K6" s="8"/>
      <c r="L6" s="8"/>
      <c r="M6" s="8"/>
      <c r="N6" s="8"/>
      <c r="O6" s="8"/>
    </row>
    <row r="7" spans="2:15" s="31" customFormat="1" ht="24" customHeight="1" x14ac:dyDescent="0.2">
      <c r="B7" s="126" t="s">
        <v>298</v>
      </c>
      <c r="C7" s="126"/>
      <c r="D7" s="37"/>
      <c r="E7" s="124" t="s">
        <v>296</v>
      </c>
      <c r="F7" s="37"/>
      <c r="G7" s="124" t="s">
        <v>297</v>
      </c>
      <c r="H7" s="126"/>
      <c r="I7" s="37"/>
      <c r="J7" s="34" t="s">
        <v>11</v>
      </c>
    </row>
    <row r="8" spans="2:15" s="31" customFormat="1" ht="24" customHeight="1" x14ac:dyDescent="0.2">
      <c r="B8" s="125"/>
      <c r="C8" s="125"/>
      <c r="D8" s="37"/>
      <c r="E8" s="125"/>
      <c r="F8" s="37"/>
      <c r="G8" s="125"/>
      <c r="H8" s="125"/>
      <c r="I8" s="37"/>
      <c r="J8" s="34" t="str">
        <f>'13 - 11'!I26</f>
        <v>31 ديسمبر 2024م</v>
      </c>
    </row>
    <row r="9" spans="2:15" s="31" customFormat="1" ht="24" customHeight="1" x14ac:dyDescent="0.2">
      <c r="B9" s="105" t="s">
        <v>224</v>
      </c>
      <c r="C9" s="105"/>
      <c r="D9" s="39"/>
      <c r="E9" s="39">
        <v>1</v>
      </c>
      <c r="F9" s="39"/>
      <c r="G9" s="108">
        <v>200000</v>
      </c>
      <c r="H9" s="108"/>
      <c r="I9" s="39"/>
      <c r="J9" s="68">
        <f>E9*G9</f>
        <v>200000</v>
      </c>
    </row>
    <row r="10" spans="2:15" s="31" customFormat="1" ht="24" customHeight="1" thickBot="1" x14ac:dyDescent="0.25">
      <c r="E10" s="67">
        <f>SUM(E9:E9)</f>
        <v>1</v>
      </c>
      <c r="F10" s="37"/>
      <c r="G10" s="37"/>
      <c r="H10" s="37"/>
      <c r="I10" s="37"/>
      <c r="J10" s="77">
        <f>SUM(J9:J9)</f>
        <v>200000</v>
      </c>
    </row>
    <row r="11" spans="2:15" s="31" customFormat="1" ht="14.25" customHeight="1" thickTop="1" x14ac:dyDescent="0.2">
      <c r="E11" s="80"/>
      <c r="F11" s="37"/>
      <c r="G11" s="37"/>
      <c r="H11" s="37"/>
      <c r="I11" s="37"/>
      <c r="J11" s="81"/>
    </row>
    <row r="12" spans="2:15" s="31" customFormat="1" ht="41.1" customHeight="1" x14ac:dyDescent="0.2">
      <c r="B12" s="35" t="s">
        <v>300</v>
      </c>
      <c r="C12" s="51" t="str">
        <f>'قائمة الدخل'!B7</f>
        <v>تكاليف النشاط</v>
      </c>
      <c r="D12" s="93"/>
      <c r="E12" s="93"/>
      <c r="F12" s="93"/>
      <c r="G12" s="93"/>
      <c r="H12" s="127" t="str">
        <f>'التدفقات النقدية'!C5</f>
        <v>الفترة من 19 نوفمبر 2023م
حتى 31 ديسمبر 2024م</v>
      </c>
      <c r="I12" s="127"/>
      <c r="J12" s="127"/>
    </row>
    <row r="13" spans="2:15" s="31" customFormat="1" ht="24" customHeight="1" x14ac:dyDescent="0.2">
      <c r="B13" s="97" t="s">
        <v>237</v>
      </c>
      <c r="C13" s="97"/>
      <c r="D13" s="97"/>
      <c r="E13" s="97"/>
      <c r="F13" s="97"/>
      <c r="G13" s="97"/>
      <c r="H13" s="128">
        <f>ROUND('ميزان المراجعة'!G75,0)+14820</f>
        <v>1554451</v>
      </c>
      <c r="I13" s="128"/>
      <c r="J13" s="128"/>
    </row>
    <row r="14" spans="2:15" s="31" customFormat="1" ht="24" customHeight="1" x14ac:dyDescent="0.2">
      <c r="B14" s="97" t="s">
        <v>238</v>
      </c>
      <c r="C14" s="97"/>
      <c r="D14" s="97"/>
      <c r="E14" s="97"/>
      <c r="F14" s="97"/>
      <c r="G14" s="97"/>
      <c r="H14" s="97">
        <f>-'المركز المالي'!E11</f>
        <v>-14820</v>
      </c>
      <c r="I14" s="97"/>
      <c r="J14" s="97"/>
    </row>
    <row r="15" spans="2:15" s="31" customFormat="1" ht="24" customHeight="1" thickBot="1" x14ac:dyDescent="0.25">
      <c r="B15" s="113"/>
      <c r="C15" s="113"/>
      <c r="D15" s="113"/>
      <c r="E15" s="113"/>
      <c r="F15" s="113"/>
      <c r="G15" s="113"/>
      <c r="H15" s="130">
        <f>SUM(H13:J14)</f>
        <v>1539631</v>
      </c>
      <c r="I15" s="130"/>
      <c r="J15" s="130"/>
    </row>
    <row r="16" spans="2:15" ht="15" customHeight="1" thickTop="1" x14ac:dyDescent="0.2">
      <c r="B16" s="68"/>
      <c r="C16" s="68"/>
      <c r="D16" s="39"/>
      <c r="E16" s="39"/>
      <c r="F16" s="39"/>
      <c r="G16" s="39"/>
      <c r="H16" s="39"/>
      <c r="I16" s="39"/>
    </row>
    <row r="17" spans="2:13" ht="41.1" customHeight="1" x14ac:dyDescent="0.2">
      <c r="B17" s="14" t="s">
        <v>301</v>
      </c>
      <c r="C17" s="11" t="str">
        <f>'قائمة الدخل'!B9</f>
        <v>مـصـروفـات إدارية وعمومية</v>
      </c>
      <c r="D17" s="90"/>
      <c r="E17" s="90"/>
      <c r="F17" s="90"/>
      <c r="G17" s="90"/>
      <c r="H17" s="131" t="str">
        <f>H12</f>
        <v>الفترة من 19 نوفمبر 2023م
حتى 31 ديسمبر 2024م</v>
      </c>
      <c r="I17" s="131"/>
      <c r="J17" s="131"/>
    </row>
    <row r="18" spans="2:13" s="31" customFormat="1" ht="24" customHeight="1" x14ac:dyDescent="0.2">
      <c r="B18" s="122" t="s">
        <v>305</v>
      </c>
      <c r="C18" s="122"/>
      <c r="D18" s="122"/>
      <c r="E18" s="122"/>
      <c r="F18" s="122"/>
      <c r="G18" s="122"/>
      <c r="H18" s="111">
        <f>'ميزان المراجعة'!G143</f>
        <v>169802</v>
      </c>
      <c r="I18" s="111"/>
      <c r="J18" s="111"/>
    </row>
    <row r="19" spans="2:13" s="31" customFormat="1" ht="24" customHeight="1" x14ac:dyDescent="0.2">
      <c r="B19" s="122" t="s">
        <v>21</v>
      </c>
      <c r="C19" s="122"/>
      <c r="D19" s="122"/>
      <c r="E19" s="122"/>
      <c r="F19" s="122"/>
      <c r="G19" s="122"/>
      <c r="H19" s="111">
        <f>'ميزان المراجعة'!G148</f>
        <v>8377</v>
      </c>
      <c r="I19" s="111"/>
      <c r="J19" s="111"/>
    </row>
    <row r="20" spans="2:13" s="31" customFormat="1" ht="24" customHeight="1" x14ac:dyDescent="0.2">
      <c r="B20" s="122" t="s">
        <v>302</v>
      </c>
      <c r="C20" s="122"/>
      <c r="D20" s="122"/>
      <c r="E20" s="122"/>
      <c r="F20" s="122"/>
      <c r="G20" s="122"/>
      <c r="H20" s="111">
        <f>'ميزان المراجعة'!G144</f>
        <v>19967</v>
      </c>
      <c r="I20" s="111"/>
      <c r="J20" s="111"/>
    </row>
    <row r="21" spans="2:13" ht="24" customHeight="1" x14ac:dyDescent="0.2">
      <c r="B21" s="122" t="s">
        <v>307</v>
      </c>
      <c r="C21" s="122"/>
      <c r="D21" s="122"/>
      <c r="E21" s="122"/>
      <c r="F21" s="122"/>
      <c r="G21" s="122"/>
      <c r="H21" s="111">
        <f>ROUND('ميزان المراجعة'!G147,0)</f>
        <v>677</v>
      </c>
      <c r="I21" s="111"/>
      <c r="J21" s="111"/>
    </row>
    <row r="22" spans="2:13" ht="24" customHeight="1" x14ac:dyDescent="0.2">
      <c r="B22" s="122" t="s">
        <v>303</v>
      </c>
      <c r="C22" s="122"/>
      <c r="D22" s="122"/>
      <c r="E22" s="122"/>
      <c r="F22" s="122"/>
      <c r="G22" s="122"/>
      <c r="H22" s="111">
        <f>'ميزان المراجعة'!G145</f>
        <v>392</v>
      </c>
      <c r="I22" s="111"/>
      <c r="J22" s="111"/>
    </row>
    <row r="23" spans="2:13" ht="24" customHeight="1" x14ac:dyDescent="0.2">
      <c r="B23" s="122" t="s">
        <v>194</v>
      </c>
      <c r="C23" s="122"/>
      <c r="D23" s="122"/>
      <c r="E23" s="122"/>
      <c r="F23" s="122"/>
      <c r="G23" s="122"/>
      <c r="H23" s="111">
        <f>'ميزان المراجعة'!G149</f>
        <v>212</v>
      </c>
      <c r="I23" s="111"/>
      <c r="J23" s="111"/>
    </row>
    <row r="24" spans="2:13" ht="24" customHeight="1" x14ac:dyDescent="0.2">
      <c r="B24" s="122" t="s">
        <v>201</v>
      </c>
      <c r="C24" s="122"/>
      <c r="D24" s="122"/>
      <c r="E24" s="122"/>
      <c r="F24" s="122"/>
      <c r="G24" s="122"/>
      <c r="H24" s="111">
        <f>'ميزان المراجعة'!G151</f>
        <v>9178</v>
      </c>
      <c r="I24" s="111"/>
      <c r="J24" s="111"/>
    </row>
    <row r="25" spans="2:13" s="14" customFormat="1" ht="24" customHeight="1" x14ac:dyDescent="0.2">
      <c r="B25" s="122" t="s">
        <v>306</v>
      </c>
      <c r="C25" s="122"/>
      <c r="D25" s="122"/>
      <c r="E25" s="122"/>
      <c r="F25" s="122"/>
      <c r="G25" s="122"/>
      <c r="H25" s="111">
        <f>'ميزان المراجعة'!G150</f>
        <v>8500</v>
      </c>
      <c r="I25" s="111"/>
      <c r="J25" s="111"/>
    </row>
    <row r="26" spans="2:13" ht="24" customHeight="1" x14ac:dyDescent="0.2">
      <c r="B26" s="122" t="s">
        <v>202</v>
      </c>
      <c r="C26" s="122"/>
      <c r="D26" s="122"/>
      <c r="E26" s="122"/>
      <c r="F26" s="122"/>
      <c r="G26" s="122"/>
      <c r="H26" s="111">
        <f>'ميزان المراجعة'!G142</f>
        <v>1450</v>
      </c>
      <c r="I26" s="111"/>
      <c r="J26" s="111"/>
    </row>
    <row r="27" spans="2:13" s="31" customFormat="1" ht="24" customHeight="1" x14ac:dyDescent="0.2">
      <c r="B27" s="122" t="s">
        <v>266</v>
      </c>
      <c r="C27" s="122"/>
      <c r="D27" s="122"/>
      <c r="E27" s="122"/>
      <c r="F27" s="122"/>
      <c r="G27" s="122"/>
      <c r="H27" s="111">
        <f>'ميزان المراجعة'!G146</f>
        <v>515</v>
      </c>
      <c r="I27" s="111"/>
      <c r="J27" s="111"/>
    </row>
    <row r="28" spans="2:13" s="31" customFormat="1" ht="24" customHeight="1" x14ac:dyDescent="0.2">
      <c r="B28" s="122" t="s">
        <v>304</v>
      </c>
      <c r="C28" s="122"/>
      <c r="D28" s="122"/>
      <c r="E28" s="122"/>
      <c r="F28" s="122"/>
      <c r="G28" s="122"/>
      <c r="H28" s="111">
        <f>ROUND('ميزان المراجعة'!G141,0)</f>
        <v>14960</v>
      </c>
      <c r="I28" s="111"/>
      <c r="J28" s="111"/>
    </row>
    <row r="29" spans="2:13" s="31" customFormat="1" ht="24" customHeight="1" thickBot="1" x14ac:dyDescent="0.25">
      <c r="B29" s="113"/>
      <c r="C29" s="113"/>
      <c r="D29" s="113"/>
      <c r="E29" s="113"/>
      <c r="F29" s="113"/>
      <c r="G29" s="113"/>
      <c r="H29" s="129">
        <f>ROUND(SUM(H18:H28),0)</f>
        <v>234030</v>
      </c>
      <c r="I29" s="129"/>
      <c r="J29" s="129"/>
    </row>
    <row r="30" spans="2:13" s="31" customFormat="1" ht="41.25" customHeight="1" thickTop="1" x14ac:dyDescent="0.2">
      <c r="B30" s="35"/>
      <c r="C30" s="35"/>
      <c r="D30" s="35"/>
      <c r="E30" s="35"/>
      <c r="F30" s="35"/>
      <c r="G30" s="35"/>
      <c r="H30" s="36"/>
      <c r="I30" s="36"/>
      <c r="J30" s="36"/>
    </row>
    <row r="31" spans="2:13" s="31" customFormat="1" ht="7.5" customHeight="1" x14ac:dyDescent="0.2">
      <c r="B31" s="82"/>
      <c r="C31" s="82"/>
      <c r="D31" s="82"/>
      <c r="E31" s="82"/>
      <c r="F31" s="82"/>
      <c r="G31" s="82"/>
      <c r="H31" s="82"/>
      <c r="I31" s="82"/>
      <c r="J31" s="82"/>
      <c r="K31" s="8"/>
      <c r="L31" s="8"/>
      <c r="M31" s="8"/>
    </row>
    <row r="32" spans="2:13" s="31" customFormat="1" ht="21.95" customHeight="1" x14ac:dyDescent="0.2">
      <c r="B32" s="101">
        <f>'13 - 11'!B32:I32+1</f>
        <v>19</v>
      </c>
      <c r="C32" s="101"/>
      <c r="D32" s="101"/>
      <c r="E32" s="101"/>
      <c r="F32" s="101"/>
      <c r="G32" s="101"/>
      <c r="H32" s="101"/>
      <c r="I32" s="101"/>
      <c r="J32" s="101"/>
    </row>
    <row r="33" spans="2:10" s="31" customFormat="1" x14ac:dyDescent="0.2">
      <c r="B33" s="79"/>
      <c r="C33" s="79"/>
      <c r="D33" s="79"/>
      <c r="E33" s="79"/>
      <c r="F33" s="79"/>
      <c r="G33" s="79"/>
      <c r="H33" s="79"/>
      <c r="I33" s="79"/>
      <c r="J33" s="79"/>
    </row>
  </sheetData>
  <mergeCells count="43">
    <mergeCell ref="B25:G25"/>
    <mergeCell ref="B26:G26"/>
    <mergeCell ref="B27:G27"/>
    <mergeCell ref="B28:G28"/>
    <mergeCell ref="B29:G29"/>
    <mergeCell ref="H28:J28"/>
    <mergeCell ref="H17:J17"/>
    <mergeCell ref="H18:J18"/>
    <mergeCell ref="H19:J19"/>
    <mergeCell ref="H20:J20"/>
    <mergeCell ref="H21:J21"/>
    <mergeCell ref="H22:J22"/>
    <mergeCell ref="H23:J23"/>
    <mergeCell ref="H24:J24"/>
    <mergeCell ref="H25:J25"/>
    <mergeCell ref="H26:J26"/>
    <mergeCell ref="H27:J27"/>
    <mergeCell ref="B32:J32"/>
    <mergeCell ref="B7:C8"/>
    <mergeCell ref="B9:C9"/>
    <mergeCell ref="G7:H8"/>
    <mergeCell ref="G9:H9"/>
    <mergeCell ref="H12:J12"/>
    <mergeCell ref="H13:J13"/>
    <mergeCell ref="H29:J29"/>
    <mergeCell ref="B20:G20"/>
    <mergeCell ref="B21:G21"/>
    <mergeCell ref="B22:G22"/>
    <mergeCell ref="B23:G23"/>
    <mergeCell ref="B24:G24"/>
    <mergeCell ref="H14:J14"/>
    <mergeCell ref="H15:J15"/>
    <mergeCell ref="B18:G18"/>
    <mergeCell ref="B19:G19"/>
    <mergeCell ref="B1:J1"/>
    <mergeCell ref="B2:J2"/>
    <mergeCell ref="B3:J3"/>
    <mergeCell ref="B4:J4"/>
    <mergeCell ref="B6:J6"/>
    <mergeCell ref="E7:E8"/>
    <mergeCell ref="B13:G13"/>
    <mergeCell ref="B14:G14"/>
    <mergeCell ref="B15:G15"/>
  </mergeCells>
  <pageMargins left="0.78740157480314965" right="1.05" top="0.39370078740157483" bottom="0" header="0.39370078740157483" footer="0.19685039370078741"/>
  <pageSetup paperSize="9" firstPageNumber="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10</vt:i4>
      </vt:variant>
      <vt:variant>
        <vt:lpstr>النطاقات المسماة</vt:lpstr>
      </vt:variant>
      <vt:variant>
        <vt:i4>12</vt:i4>
      </vt:variant>
    </vt:vector>
  </HeadingPairs>
  <TitlesOfParts>
    <vt:vector size="22" baseType="lpstr">
      <vt:lpstr>ميزان المراجعة</vt:lpstr>
      <vt:lpstr>المركز المالي</vt:lpstr>
      <vt:lpstr>قائمة الدخل</vt:lpstr>
      <vt:lpstr>قائمة التغيرات</vt:lpstr>
      <vt:lpstr>التدفقات النقدية</vt:lpstr>
      <vt:lpstr>9 - 5</vt:lpstr>
      <vt:lpstr>10</vt:lpstr>
      <vt:lpstr>13 - 11</vt:lpstr>
      <vt:lpstr>16 -14</vt:lpstr>
      <vt:lpstr>احتساب الزكاة</vt:lpstr>
      <vt:lpstr>'10'!Print_Area</vt:lpstr>
      <vt:lpstr>'13 - 11'!Print_Area</vt:lpstr>
      <vt:lpstr>'16 -14'!Print_Area</vt:lpstr>
      <vt:lpstr>'9 - 5'!Print_Area</vt:lpstr>
      <vt:lpstr>'احتساب الزكاة'!Print_Area</vt:lpstr>
      <vt:lpstr>'التدفقات النقدية'!Print_Area</vt:lpstr>
      <vt:lpstr>'المركز المالي'!Print_Area</vt:lpstr>
      <vt:lpstr>'قائمة التغيرات'!Print_Area</vt:lpstr>
      <vt:lpstr>'قائمة الدخل'!Print_Area</vt:lpstr>
      <vt:lpstr>'ميزان المراجعة'!Print_Area</vt:lpstr>
      <vt:lpstr>'13 - 11'!Print_Titles</vt:lpstr>
      <vt:lpstr>'16 -14'!Print_Titles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شركة الحطامي 2022</dc:title>
  <dc:creator>SACAD</dc:creator>
  <cp:lastModifiedBy>b.abdalla@sacadfirm-sys.com</cp:lastModifiedBy>
  <cp:lastPrinted>2025-05-07T12:09:22Z</cp:lastPrinted>
  <dcterms:created xsi:type="dcterms:W3CDTF">2021-09-06T06:19:46Z</dcterms:created>
  <dcterms:modified xsi:type="dcterms:W3CDTF">2025-05-07T12:52:43Z</dcterms:modified>
</cp:coreProperties>
</file>