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Admin-pc\التقرير اليومي للفرسان\أبو سريع\ابوسريع2024م\شركة الكييف 2024\الميزانية 2024\"/>
    </mc:Choice>
  </mc:AlternateContent>
  <xr:revisionPtr revIDLastSave="0" documentId="13_ncr:1_{E26F4690-F143-43EA-9FBB-ACE54A58BFB3}" xr6:coauthVersionLast="47" xr6:coauthVersionMax="47" xr10:uidLastSave="{00000000-0000-0000-0000-000000000000}"/>
  <bookViews>
    <workbookView minimized="1" xWindow="6645" yWindow="1275" windowWidth="14085" windowHeight="15015" tabRatio="825" activeTab="9" xr2:uid="{00000000-000D-0000-FFFF-FFFF00000000}"/>
  </bookViews>
  <sheets>
    <sheet name="المركز المالي" sheetId="15" r:id="rId1"/>
    <sheet name="قائمة الدخل" sheetId="16" r:id="rId2"/>
    <sheet name="قائمة التغيرات" sheetId="17" r:id="rId3"/>
    <sheet name="التدفقات النقدية" sheetId="18" r:id="rId4"/>
    <sheet name="5-6" sheetId="19" r:id="rId5"/>
    <sheet name="7" sheetId="32" r:id="rId6"/>
    <sheet name="8-9" sheetId="22" r:id="rId7"/>
    <sheet name="10-11" sheetId="24" r:id="rId8"/>
    <sheet name="12-15" sheetId="48" r:id="rId9"/>
    <sheet name="16-17" sheetId="25" r:id="rId10"/>
    <sheet name="الزكاة" sheetId="27" r:id="rId11"/>
    <sheet name="الأرصدة الافتتاحية" sheetId="51" r:id="rId12"/>
  </sheets>
  <externalReferences>
    <externalReference r:id="rId13"/>
    <externalReference r:id="rId14"/>
    <externalReference r:id="rId15"/>
    <externalReference r:id="rId16"/>
    <externalReference r:id="rId17"/>
    <externalReference r:id="rId18"/>
  </externalReferences>
  <definedNames>
    <definedName name="AuditorsReport">#REF!</definedName>
    <definedName name="Exhibit_A">#REF!</definedName>
    <definedName name="Exhibit_B">#REF!</definedName>
    <definedName name="Exhibit_c">#REF!</definedName>
    <definedName name="fdf">#REF!</definedName>
    <definedName name="k">#REF!</definedName>
    <definedName name="Notes">#REF!</definedName>
    <definedName name="Part_1">#REF!</definedName>
    <definedName name="_xlnm.Print_Area" localSheetId="7">'10-11'!$A$1:$K$34</definedName>
    <definedName name="_xlnm.Print_Area" localSheetId="8">'12-15'!$A$1:$J$36</definedName>
    <definedName name="_xlnm.Print_Area" localSheetId="9">'16-17'!$A$1:$G$32</definedName>
    <definedName name="_xlnm.Print_Area" localSheetId="4">'5-6'!$A$1:$G$28</definedName>
    <definedName name="_xlnm.Print_Area" localSheetId="5">'7'!$A$1:$L$25</definedName>
    <definedName name="_xlnm.Print_Area" localSheetId="6">'8-9'!$A$1:$G$37</definedName>
    <definedName name="_xlnm.Print_Area" localSheetId="11">'الأرصدة الافتتاحية'!$A$1:$G$39</definedName>
    <definedName name="_xlnm.Print_Area" localSheetId="3">'التدفقات النقدية'!$A$1:$F$41</definedName>
    <definedName name="_xlnm.Print_Area" localSheetId="10">الزكاة!$A$1:$F$39</definedName>
    <definedName name="_xlnm.Print_Area" localSheetId="0">'المركز المالي'!$A$1:$H$40</definedName>
    <definedName name="_xlnm.Print_Area" localSheetId="2">'قائمة التغيرات'!$A$1:$L$29</definedName>
    <definedName name="_xlnm.Print_Area" localSheetId="1">'قائمة الدخل'!$A$1:$H$31</definedName>
    <definedName name="_xlnm.Print_Titles" localSheetId="9">'16-17'!$1:$5</definedName>
    <definedName name="_xlnm.Print_Titles" localSheetId="6">'8-9'!$1:$5</definedName>
    <definedName name="XDO_?BIRTH_DATE_EXP?">#REF!</definedName>
    <definedName name="XDO_?CF_BDLABEL?">#REF!</definedName>
    <definedName name="XDO_?CF_IQAMALABEL?">#REF!</definedName>
    <definedName name="XDO_?CF_JOINDATELABEL?">#REF!</definedName>
    <definedName name="XDO_?CF_NAMEARABICNATIONALITY?">#REF!</definedName>
    <definedName name="XDO_?CF_NINLABEL?">#REF!</definedName>
    <definedName name="XDO_?CF_OLDNINLABEL?">#REF!</definedName>
    <definedName name="XDO_?CF_SINLABEL?">#REF!</definedName>
    <definedName name="XDO_?CF_STATUS?">#REF!</definedName>
    <definedName name="XDO_?CF_STATUSLABEL?">#REF!</definedName>
    <definedName name="XDO_?CF_WAGELABEL?">#REF!</definedName>
    <definedName name="XDO_?IQAMANUMBER?">#REF!</definedName>
    <definedName name="XDO_?JOIN_DATE_EXP?">#REF!</definedName>
    <definedName name="XDO_?MAIN_HEADING?">#REF!</definedName>
    <definedName name="XDO_?MONTHLYCONTRIBUTORYWAGE?">#REF!</definedName>
    <definedName name="XDO_?NAME?">#REF!</definedName>
    <definedName name="XDO_?NEWNINUMBER?">#REF!</definedName>
    <definedName name="XDO_?OLDNINUMBER?">#REF!</definedName>
    <definedName name="XDO_?PASSPORTNUMBER?">#REF!</definedName>
    <definedName name="XDO_?SOCIALINSURANCENUMBER?">#REF!</definedName>
    <definedName name="XDO_?SUB_HEADING?">#REF!</definedName>
    <definedName name="XDO_?TOTAL_EMPLOYERS?">#REF!</definedName>
    <definedName name="XDO_CF_NAMELABEL?">#REF!</definedName>
    <definedName name="XDO_CF_NATIONALITYLABEL?">#REF!</definedName>
    <definedName name="XDO_CF_PASSPORTLABEL?">#REF!</definedName>
    <definedName name="XDO_GROUP_?G_2?">#REF!</definedName>
    <definedName name="Z_C4C54333_0C8B_484B_8210_F3D7E510C081_.wvu.Cols" localSheetId="1" hidden="1">'قائمة الدخل'!$A:$A</definedName>
    <definedName name="Z_C4C54333_0C8B_484B_8210_F3D7E510C081_.wvu.PrintTitles" localSheetId="9" hidden="1">'16-17'!$1:$5</definedName>
    <definedName name="Z_C4C54333_0C8B_484B_8210_F3D7E510C081_.wvu.PrintTitles" localSheetId="4" hidden="1">'5-6'!#REF!</definedName>
    <definedName name="Z_C4C54333_0C8B_484B_8210_F3D7E510C081_.wvu.PrintTitles" localSheetId="5" hidden="1">'7'!#REF!</definedName>
    <definedName name="Z_C4C54333_0C8B_484B_8210_F3D7E510C081_.wvu.PrintTitles" localSheetId="6" hidden="1">'8-9'!$1:$5</definedName>
    <definedName name="أتعابالفروع">#REF!</definedName>
    <definedName name="أجازات">#REF!</definedName>
    <definedName name="الأبراج">#REF!</definedName>
    <definedName name="الإيرادات" localSheetId="7">'[1]إيرادات مكتب الخبر'!#REF!</definedName>
    <definedName name="الإيرادات" localSheetId="9">'[1]إيرادات مكتب الخبر'!#REF!</definedName>
    <definedName name="الإيرادات">'[2]إيرادات مكتب الخبر'!#REF!</definedName>
    <definedName name="الدخل">'[3]قائمة الدخل'!$B$2</definedName>
    <definedName name="السابعة">#REF!</definedName>
    <definedName name="العملالأسبوعي">#REF!</definedName>
    <definedName name="المراجعةالدورية">#REF!</definedName>
    <definedName name="الميزانية">#REF!</definedName>
    <definedName name="النبذة" localSheetId="7">#REF!</definedName>
    <definedName name="النبذة" localSheetId="9">#REF!</definedName>
    <definedName name="النبذة">#REF!</definedName>
    <definedName name="إيضاح3">#REF!</definedName>
    <definedName name="إيضاح7">#REF!</definedName>
    <definedName name="إيضاح8">#REF!</definedName>
    <definedName name="تذكرةطائرة">#REF!</definedName>
    <definedName name="تصفيةموظف">#REF!</definedName>
    <definedName name="تغيرات">#REF!</definedName>
    <definedName name="تقريرأعمال" localSheetId="7">'[1]موقف العملاء'!#REF!</definedName>
    <definedName name="تقريرأعمال" localSheetId="9">'[1]موقف العملاء'!#REF!</definedName>
    <definedName name="تقريرأعمال">'[2]موقف العملاء'!#REF!</definedName>
    <definedName name="تقريرالمكتب" localSheetId="7">'[1]تقرير أعمال المكتب'!#REF!</definedName>
    <definedName name="تقريرالمكتب" localSheetId="9">'[1]تقرير أعمال المكتب'!#REF!</definedName>
    <definedName name="تقريرالمكتب">'[2]تقرير أعمال المكتب'!#REF!</definedName>
    <definedName name="تقريرشهري" localSheetId="7">'[1]موقف العملاء'!#REF!</definedName>
    <definedName name="تقريرشهري" localSheetId="9">'[1]موقف العملاء'!#REF!</definedName>
    <definedName name="تقريرشهري">'[2]موقف العملاء'!#REF!</definedName>
    <definedName name="تكاليف">#REF!</definedName>
    <definedName name="تلفوناتالعملاء" localSheetId="7">#REF!</definedName>
    <definedName name="تلفوناتالعملاء" localSheetId="9">#REF!</definedName>
    <definedName name="تلفوناتالعملاء">#REF!</definedName>
    <definedName name="تليفونات">#REF!</definedName>
    <definedName name="جدولزمني">#REF!</definedName>
    <definedName name="جردالخزينة">#REF!</definedName>
    <definedName name="جردالمخزون">#REF!</definedName>
    <definedName name="خالد" localSheetId="7">'[1]موقف العملاء'!#REF!</definedName>
    <definedName name="خالد" localSheetId="9">'[1]موقف العملاء'!#REF!</definedName>
    <definedName name="خالد">'[2]موقف العملاء'!#REF!</definedName>
    <definedName name="خطابتنقل">#REF!</definedName>
    <definedName name="زياراتأسبوعي">#REF!</definedName>
    <definedName name="زياراتالعملاء">#REF!</definedName>
    <definedName name="سامي">#REF!</definedName>
    <definedName name="سندصرف">#REF!</definedName>
    <definedName name="شى62">'[4]ميزان المراجعة'!#REF!</definedName>
    <definedName name="ص.راتب" localSheetId="7">#REF!</definedName>
    <definedName name="ص.راتب" localSheetId="9">#REF!</definedName>
    <definedName name="ص.راتب">#REF!</definedName>
    <definedName name="صرفعمولة">#REF!</definedName>
    <definedName name="عملاءالمكتب" localSheetId="7">'[5]كشف بعملاء المكتب'!#REF!</definedName>
    <definedName name="عملاءالمكتب" localSheetId="9">'[5]كشف بعملاء المكتب'!#REF!</definedName>
    <definedName name="عملاءالمكتب">'[6]كشف بعملاء المكتب'!#REF!</definedName>
    <definedName name="ك.الحضور">#REF!</definedName>
    <definedName name="كشفتفريغ">#REF!</definedName>
    <definedName name="كمك">#REF!</definedName>
    <definedName name="م.المراجعةالنهائية">#REF!</definedName>
    <definedName name="م.المكاتب">#REF!</definedName>
    <definedName name="م.بالمستودع">#REF!</definedName>
    <definedName name="مراسلاتالعملاء">#REF!</definedName>
    <definedName name="موقفالعملاء">#REF!</definedName>
    <definedName name="ن.سيارة">#REF!</definedName>
    <definedName name="نبذة">#REF!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7" l="1"/>
  <c r="E32" i="15" s="1"/>
  <c r="I22" i="22" l="1"/>
  <c r="I24" i="22" s="1"/>
  <c r="H21" i="48" l="1"/>
  <c r="C23" i="18" l="1"/>
  <c r="K22" i="17" l="1"/>
  <c r="C25" i="17"/>
  <c r="K24" i="17"/>
  <c r="G15" i="17"/>
  <c r="K8" i="32"/>
  <c r="K11" i="32"/>
  <c r="K9" i="32"/>
  <c r="K12" i="32" l="1"/>
  <c r="J20" i="25"/>
  <c r="K7" i="25"/>
  <c r="L45" i="51"/>
  <c r="K45" i="51"/>
  <c r="K47" i="51" l="1"/>
  <c r="K17" i="32"/>
  <c r="I18" i="32"/>
  <c r="G18" i="32"/>
  <c r="K15" i="32"/>
  <c r="G12" i="32"/>
  <c r="I12" i="32"/>
  <c r="C9" i="19"/>
  <c r="E9" i="15" s="1"/>
  <c r="C42" i="18" s="1"/>
  <c r="E18" i="32"/>
  <c r="C18" i="32"/>
  <c r="E12" i="32"/>
  <c r="C12" i="32"/>
  <c r="I20" i="32" l="1"/>
  <c r="C28" i="25"/>
  <c r="E14" i="16" s="1"/>
  <c r="J32" i="48"/>
  <c r="J26" i="48"/>
  <c r="J23" i="48"/>
  <c r="J28" i="48" s="1"/>
  <c r="J10" i="24"/>
  <c r="C25" i="22"/>
  <c r="C18" i="22"/>
  <c r="C10" i="22" s="1"/>
  <c r="C24" i="19"/>
  <c r="C17" i="19" s="1"/>
  <c r="C18" i="19" s="1"/>
  <c r="E11" i="15" s="1"/>
  <c r="C26" i="22" l="1"/>
  <c r="C30" i="22" s="1"/>
  <c r="C21" i="25"/>
  <c r="C11" i="22"/>
  <c r="E21" i="15" s="1"/>
  <c r="J29" i="25" l="1"/>
  <c r="E13" i="16"/>
  <c r="G11" i="16"/>
  <c r="G10" i="16"/>
  <c r="H32" i="48" l="1"/>
  <c r="E11" i="16" s="1"/>
  <c r="H26" i="48"/>
  <c r="E10" i="16" s="1"/>
  <c r="H28" i="48" l="1"/>
  <c r="E31" i="18" l="1"/>
  <c r="E13" i="18"/>
  <c r="D32" i="51"/>
  <c r="D33" i="51"/>
  <c r="D31" i="51"/>
  <c r="D27" i="51"/>
  <c r="D26" i="51"/>
  <c r="D21" i="51"/>
  <c r="D22" i="51"/>
  <c r="D20" i="51"/>
  <c r="D15" i="51"/>
  <c r="D10" i="51"/>
  <c r="D11" i="51"/>
  <c r="D12" i="51"/>
  <c r="D9" i="51"/>
  <c r="H9" i="51" s="1"/>
  <c r="F34" i="51" l="1"/>
  <c r="F28" i="51"/>
  <c r="H27" i="51"/>
  <c r="H26" i="51"/>
  <c r="H21" i="51"/>
  <c r="H20" i="51"/>
  <c r="H12" i="51"/>
  <c r="H11" i="51"/>
  <c r="H10" i="51"/>
  <c r="C19" i="18" l="1"/>
  <c r="D28" i="51"/>
  <c r="F23" i="51"/>
  <c r="F29" i="51" s="1"/>
  <c r="F35" i="51" s="1"/>
  <c r="D13" i="51"/>
  <c r="F13" i="51"/>
  <c r="F16" i="51"/>
  <c r="H12" i="48"/>
  <c r="H11" i="48"/>
  <c r="J21" i="48"/>
  <c r="E16" i="32"/>
  <c r="C16" i="32"/>
  <c r="G16" i="32"/>
  <c r="H7" i="24"/>
  <c r="H10" i="24" s="1"/>
  <c r="E26" i="15" s="1"/>
  <c r="G10" i="32"/>
  <c r="E10" i="32"/>
  <c r="C10" i="32"/>
  <c r="C13" i="18" l="1"/>
  <c r="F17" i="51"/>
  <c r="F41" i="51" l="1"/>
  <c r="H13" i="48"/>
  <c r="C25" i="27"/>
  <c r="C13" i="27"/>
  <c r="E28" i="25" l="1"/>
  <c r="G14" i="16" s="1"/>
  <c r="C27" i="18"/>
  <c r="C7" i="18"/>
  <c r="C21" i="17"/>
  <c r="K20" i="17"/>
  <c r="D13" i="48"/>
  <c r="B2" i="48"/>
  <c r="B1" i="48"/>
  <c r="H31" i="51" l="1"/>
  <c r="H32" i="51"/>
  <c r="J13" i="48"/>
  <c r="B3" i="32"/>
  <c r="B3" i="22" s="1"/>
  <c r="B4" i="17"/>
  <c r="B4" i="18" s="1"/>
  <c r="C8" i="27" l="1"/>
  <c r="B3" i="24"/>
  <c r="B3" i="25" s="1"/>
  <c r="B3" i="27" s="1"/>
  <c r="B3" i="48"/>
  <c r="K14" i="17" l="1"/>
  <c r="D34" i="51" l="1"/>
  <c r="H33" i="51"/>
  <c r="G17" i="17" l="1"/>
  <c r="G25" i="17" s="1"/>
  <c r="E24" i="19"/>
  <c r="E9" i="27" l="1"/>
  <c r="E18" i="22"/>
  <c r="H29" i="24"/>
  <c r="E27" i="15" s="1"/>
  <c r="E12" i="16"/>
  <c r="E18" i="19"/>
  <c r="G11" i="15" s="1"/>
  <c r="B2" i="27"/>
  <c r="E28" i="15" l="1"/>
  <c r="E11" i="22"/>
  <c r="G21" i="15" s="1"/>
  <c r="C17" i="18"/>
  <c r="C20" i="18"/>
  <c r="K12" i="17"/>
  <c r="K9" i="17"/>
  <c r="E9" i="19" l="1"/>
  <c r="G9" i="15" s="1"/>
  <c r="B2" i="17"/>
  <c r="B2" i="18"/>
  <c r="B2" i="19"/>
  <c r="B2" i="32"/>
  <c r="B2" i="22"/>
  <c r="B2" i="24"/>
  <c r="B2" i="25"/>
  <c r="B1" i="27"/>
  <c r="B1" i="25"/>
  <c r="B1" i="24"/>
  <c r="B1" i="22"/>
  <c r="K14" i="32"/>
  <c r="K18" i="32" s="1"/>
  <c r="E27" i="18" l="1"/>
  <c r="E13" i="15"/>
  <c r="K16" i="32"/>
  <c r="K10" i="32"/>
  <c r="E21" i="32"/>
  <c r="C21" i="32"/>
  <c r="G21" i="32"/>
  <c r="E21" i="25" l="1"/>
  <c r="G13" i="16" s="1"/>
  <c r="C11" i="18"/>
  <c r="E20" i="32"/>
  <c r="C20" i="32"/>
  <c r="G20" i="32"/>
  <c r="K21" i="32"/>
  <c r="G15" i="15" s="1"/>
  <c r="K20" i="32"/>
  <c r="E15" i="15" s="1"/>
  <c r="E15" i="16" l="1"/>
  <c r="E18" i="16" s="1"/>
  <c r="C24" i="27" s="1"/>
  <c r="E25" i="27"/>
  <c r="C26" i="27" l="1"/>
  <c r="C33" i="27" s="1"/>
  <c r="C9" i="27"/>
  <c r="C17" i="27"/>
  <c r="E16" i="15"/>
  <c r="E17" i="15" s="1"/>
  <c r="D16" i="51"/>
  <c r="H15" i="51"/>
  <c r="G26" i="15"/>
  <c r="E13" i="27"/>
  <c r="C30" i="27" l="1"/>
  <c r="C15" i="27"/>
  <c r="C16" i="27" s="1"/>
  <c r="C18" i="27" s="1"/>
  <c r="C29" i="27" s="1"/>
  <c r="E25" i="22"/>
  <c r="E26" i="22" s="1"/>
  <c r="D17" i="51"/>
  <c r="C31" i="27" l="1"/>
  <c r="C32" i="27" s="1"/>
  <c r="C34" i="27" s="1"/>
  <c r="J29" i="24"/>
  <c r="C19" i="27" l="1"/>
  <c r="C20" i="27" s="1"/>
  <c r="G16" i="15" l="1"/>
  <c r="E17" i="27" l="1"/>
  <c r="G27" i="15" l="1"/>
  <c r="C18" i="18" l="1"/>
  <c r="G13" i="15"/>
  <c r="G12" i="16"/>
  <c r="G15" i="16" s="1"/>
  <c r="G18" i="16" l="1"/>
  <c r="C21" i="18"/>
  <c r="G17" i="15"/>
  <c r="G28" i="15" l="1"/>
  <c r="C13" i="17" l="1"/>
  <c r="C15" i="17" s="1"/>
  <c r="G31" i="15" s="1"/>
  <c r="C29" i="18" l="1"/>
  <c r="C31" i="18" s="1"/>
  <c r="E8" i="27"/>
  <c r="E24" i="27"/>
  <c r="E26" i="27" l="1"/>
  <c r="E15" i="27" l="1"/>
  <c r="E33" i="27"/>
  <c r="E30" i="27"/>
  <c r="B1" i="16"/>
  <c r="B1" i="17" s="1"/>
  <c r="B2" i="16"/>
  <c r="E32" i="22" l="1"/>
  <c r="G19" i="16" s="1"/>
  <c r="G22" i="15" s="1"/>
  <c r="G23" i="15" s="1"/>
  <c r="D23" i="51"/>
  <c r="H22" i="51"/>
  <c r="B1" i="18"/>
  <c r="E7" i="18"/>
  <c r="C29" i="22" l="1"/>
  <c r="C32" i="22" s="1"/>
  <c r="D29" i="51"/>
  <c r="B1" i="19"/>
  <c r="B1" i="32"/>
  <c r="E22" i="15" l="1"/>
  <c r="E19" i="16"/>
  <c r="E20" i="16" s="1"/>
  <c r="E22" i="16" s="1"/>
  <c r="I19" i="17" s="1"/>
  <c r="E23" i="15"/>
  <c r="E29" i="15" s="1"/>
  <c r="D35" i="51"/>
  <c r="E16" i="27"/>
  <c r="E18" i="27" s="1"/>
  <c r="E29" i="27" s="1"/>
  <c r="E31" i="27" s="1"/>
  <c r="C9" i="18" l="1"/>
  <c r="C15" i="18" s="1"/>
  <c r="C24" i="18" s="1"/>
  <c r="C32" i="18" s="1"/>
  <c r="K19" i="17"/>
  <c r="I21" i="17"/>
  <c r="D41" i="51"/>
  <c r="E32" i="27"/>
  <c r="E34" i="27" s="1"/>
  <c r="E19" i="27" s="1"/>
  <c r="E20" i="27" s="1"/>
  <c r="G20" i="16"/>
  <c r="K21" i="17" l="1"/>
  <c r="G22" i="16"/>
  <c r="I11" i="17" l="1"/>
  <c r="I13" i="17" s="1"/>
  <c r="I15" i="17" s="1"/>
  <c r="E9" i="18"/>
  <c r="E15" i="18" s="1"/>
  <c r="E24" i="18" s="1"/>
  <c r="E32" i="18" s="1"/>
  <c r="E34" i="18" s="1"/>
  <c r="C33" i="18" s="1"/>
  <c r="C34" i="18" s="1"/>
  <c r="G29" i="15"/>
  <c r="C47" i="18" l="1"/>
  <c r="E42" i="18"/>
  <c r="K11" i="17"/>
  <c r="E47" i="18"/>
  <c r="G34" i="15"/>
  <c r="I17" i="17"/>
  <c r="I25" i="17" s="1"/>
  <c r="E34" i="15" s="1"/>
  <c r="E35" i="15" s="1"/>
  <c r="K13" i="17"/>
  <c r="K15" i="17" s="1"/>
  <c r="K25" i="17" l="1"/>
  <c r="K17" i="17"/>
  <c r="G35" i="15"/>
  <c r="E36" i="15" l="1"/>
  <c r="E43" i="15" s="1"/>
  <c r="G36" i="15"/>
  <c r="G43" i="15" l="1"/>
</calcChain>
</file>

<file path=xl/sharedStrings.xml><?xml version="1.0" encoding="utf-8"?>
<sst xmlns="http://schemas.openxmlformats.org/spreadsheetml/2006/main" count="341" uniqueCount="243">
  <si>
    <t>الأصـول الـمـتـداولـة</t>
  </si>
  <si>
    <t>مـجـمـوع الأصـول الـمـتـداولـة</t>
  </si>
  <si>
    <t>إيـضـاح</t>
  </si>
  <si>
    <t>الـمـجـمـــــــوع</t>
  </si>
  <si>
    <t xml:space="preserve"> </t>
  </si>
  <si>
    <t>رأس المال</t>
  </si>
  <si>
    <t>أرباح مبقاه</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</si>
  <si>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</si>
  <si>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</si>
  <si>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</si>
  <si>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</si>
  <si>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الإلــتــزامـــات وحـقـوق الملكية</t>
  </si>
  <si>
    <t>الإلــتــزامـــات الـمـتـداولـة</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</si>
  <si>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</si>
  <si>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</si>
  <si>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</si>
  <si>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</si>
  <si>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حـقـوق الملكية</t>
  </si>
  <si>
    <t>مـجـمـوع حـقـوق الملكية</t>
  </si>
  <si>
    <t>إجـمـالـي الإلــتــزامـــات وحـقـوق الملكية</t>
  </si>
  <si>
    <t>مجمل الربح</t>
  </si>
  <si>
    <t>مـصـروفـات عــمـومـيـة وإداريـــة</t>
  </si>
  <si>
    <t xml:space="preserve">الزكــاة الشـرعيـة </t>
  </si>
  <si>
    <t>اجمالي الدخل الشامل الاخر</t>
  </si>
  <si>
    <t>(جميع المبالغ بالريال السعودي)</t>
  </si>
  <si>
    <t>نقد وما في حكمه</t>
  </si>
  <si>
    <t>إيرادات النشاط</t>
  </si>
  <si>
    <t>تكاليف النشاط</t>
  </si>
  <si>
    <t xml:space="preserve">( جميع المبالغ بالريال السعودي ) </t>
  </si>
  <si>
    <t>التــدفقــات النقـديــة  مـن أنشطـــــة التشغيـل</t>
  </si>
  <si>
    <t>صـــــافي الدخل</t>
  </si>
  <si>
    <t>التغيــر في رأس المــــــــال العــامـــــــل</t>
  </si>
  <si>
    <t>التـــــدفقــات النقــــديــة مــن أنشطــــة الاستثمـــــار</t>
  </si>
  <si>
    <t>المجموع</t>
  </si>
  <si>
    <t>إضافات</t>
  </si>
  <si>
    <r>
      <t>الإستهلاك المتراكم</t>
    </r>
    <r>
      <rPr>
        <b/>
        <sz val="13"/>
        <color rgb="FF000000"/>
        <rFont val="Sakkal Majalla"/>
      </rPr>
      <t>:</t>
    </r>
  </si>
  <si>
    <t>صافي القيمة الدفترية :</t>
  </si>
  <si>
    <t>دائنون متنوعون</t>
  </si>
  <si>
    <t>تأمينات اجتماعية</t>
  </si>
  <si>
    <t>عدد الحصص</t>
  </si>
  <si>
    <t>قيمة الحصص</t>
  </si>
  <si>
    <t>رواتب واجور وما في حكمها</t>
  </si>
  <si>
    <t>التكلفة :</t>
  </si>
  <si>
    <t>إجمالي الدخل الشامل</t>
  </si>
  <si>
    <t xml:space="preserve"> المخزون </t>
  </si>
  <si>
    <t>طبيعة وحجم المعاملات</t>
  </si>
  <si>
    <t>الجهه ذات العلاقة</t>
  </si>
  <si>
    <t>طبيعة العلاقة</t>
  </si>
  <si>
    <t>حجم التعامل</t>
  </si>
  <si>
    <t>طبيعـــــــــــة المعاملة</t>
  </si>
  <si>
    <t>فيما يلي ملخص الأرصدة مع الاطراف ذات علاقة الظاهرة بقائمة المركز المالي:</t>
  </si>
  <si>
    <t xml:space="preserve"> المستحق إلى أطراف ذات علاقة:</t>
  </si>
  <si>
    <t>صافي الدخل</t>
  </si>
  <si>
    <t>عهد نقدية</t>
  </si>
  <si>
    <t>سلف عاملين</t>
  </si>
  <si>
    <t xml:space="preserve">مستحقات وأرصدة دائنة أخرى </t>
  </si>
  <si>
    <t>منافع موظفين</t>
  </si>
  <si>
    <t>المخزون</t>
  </si>
  <si>
    <t>مخصص منافع الموظفين</t>
  </si>
  <si>
    <t>مستحق لأطراف ذوي علاقة</t>
  </si>
  <si>
    <t xml:space="preserve">بنود الدخل الشامل الآخر </t>
  </si>
  <si>
    <t>إن العناصر  الأساسية لوعاء الزكاة كما يلي:</t>
  </si>
  <si>
    <t xml:space="preserve">الإضافات </t>
  </si>
  <si>
    <t>الحسميات</t>
  </si>
  <si>
    <t>وعاء الزكاة الشرعية</t>
  </si>
  <si>
    <t xml:space="preserve">رأس المال </t>
  </si>
  <si>
    <t xml:space="preserve">مخصص منافع الموظفين المدور </t>
  </si>
  <si>
    <t xml:space="preserve">الإجمالي </t>
  </si>
  <si>
    <t xml:space="preserve">صافي الأصول غير المتداولة </t>
  </si>
  <si>
    <t xml:space="preserve">الزكاة المستحقة </t>
  </si>
  <si>
    <t xml:space="preserve">الوعاء الزكوي </t>
  </si>
  <si>
    <r>
      <rPr>
        <u/>
        <sz val="13"/>
        <color rgb="FF000000"/>
        <rFont val="Sakkal Majalla"/>
      </rPr>
      <t xml:space="preserve">يخصم </t>
    </r>
    <r>
      <rPr>
        <sz val="13"/>
        <color rgb="FF000000"/>
        <rFont val="Sakkal Majalla"/>
      </rPr>
      <t xml:space="preserve">: صافي أرباح العام المعدلة </t>
    </r>
  </si>
  <si>
    <t xml:space="preserve">الوعاء الزكوي الخاضع للتعديل </t>
  </si>
  <si>
    <r>
      <rPr>
        <u/>
        <sz val="13"/>
        <color rgb="FF000000"/>
        <rFont val="Sakkal Majalla"/>
      </rPr>
      <t>يضاف</t>
    </r>
    <r>
      <rPr>
        <sz val="13"/>
        <color rgb="FF000000"/>
        <rFont val="Sakkal Majalla"/>
      </rPr>
      <t xml:space="preserve"> : صافي أرباح العام المعدلة </t>
    </r>
  </si>
  <si>
    <t xml:space="preserve">الوعاء المعدل وفقاً للائحة الزكوية المعدلة </t>
  </si>
  <si>
    <t>مخصص زكاة شرعية مدور</t>
  </si>
  <si>
    <t>صافي الدخل (الخسارة)</t>
  </si>
  <si>
    <t xml:space="preserve">مخصص منافع الموظفين المكون </t>
  </si>
  <si>
    <t xml:space="preserve">دائنون حال عليهم الحول في حدود المحسوم </t>
  </si>
  <si>
    <t xml:space="preserve">9 - الزكاة الشرعية </t>
  </si>
  <si>
    <t xml:space="preserve">صافي أرباح(خسائر) العام المعدلة ( 1/9 ) </t>
  </si>
  <si>
    <t>الوعاء الزكوي وفقاً للائحة الزكوية المعدلة (2/9)</t>
  </si>
  <si>
    <t xml:space="preserve">1/9- صافي أرباح العام المعدلة </t>
  </si>
  <si>
    <t xml:space="preserve">2/9 - الوعاء المعدل وفقاً للائحة الزكوية المعدلة </t>
  </si>
  <si>
    <t>أطراف ذوي علاقة</t>
  </si>
  <si>
    <t>زكاة شرعية مدفوعة</t>
  </si>
  <si>
    <t xml:space="preserve"> الذمم التجارية المدينة </t>
  </si>
  <si>
    <t xml:space="preserve"> الذمم التجارية الدائنة </t>
  </si>
  <si>
    <t xml:space="preserve">صــافي النقـد(المستخدم في)  الأنشطة الاستثمارية </t>
  </si>
  <si>
    <t>مدفوعات مقدمة وأرصدة مدينة أخرى</t>
  </si>
  <si>
    <t>مخصص الزكاة الشرعية</t>
  </si>
  <si>
    <t>31 ديسمبر 2021م</t>
  </si>
  <si>
    <t>ذمم تجارية مدينة</t>
  </si>
  <si>
    <t>نقد بالبنوك</t>
  </si>
  <si>
    <t>أطراف ذوي علاقة (في حدود المحسوم)</t>
  </si>
  <si>
    <t>ذمم تجارية دائنة</t>
  </si>
  <si>
    <t>أرباح مدورة</t>
  </si>
  <si>
    <t xml:space="preserve">قـائـمـة الـمـركــز الـمـالـي </t>
  </si>
  <si>
    <t xml:space="preserve">قائمة التغيرات في حقوق الملكية  </t>
  </si>
  <si>
    <t xml:space="preserve">قـائـمـة الـتـدفـقـات الـنـقـديـة </t>
  </si>
  <si>
    <t>أرباح النشاط</t>
  </si>
  <si>
    <t xml:space="preserve">صافي ربح السنة </t>
  </si>
  <si>
    <t xml:space="preserve">تسويات  </t>
  </si>
  <si>
    <t>31 ديسمبر 2022م</t>
  </si>
  <si>
    <t>سلف عاملين دائنة</t>
  </si>
  <si>
    <t>أتعاب مهنية مستحقة</t>
  </si>
  <si>
    <t>أخرى مستحقة</t>
  </si>
  <si>
    <t>مسحوبات</t>
  </si>
  <si>
    <t>تمويل</t>
  </si>
  <si>
    <t xml:space="preserve">اسم المالك </t>
  </si>
  <si>
    <t>دفعات مقدمة للموردين</t>
  </si>
  <si>
    <t>قائمة الدخل الشامل</t>
  </si>
  <si>
    <t>نقد بالصندوق</t>
  </si>
  <si>
    <t>إستبعادات</t>
  </si>
  <si>
    <t>أثاث ومفروشات</t>
  </si>
  <si>
    <t>أجهزة ومعدات كهربائية</t>
  </si>
  <si>
    <t>أجهزة حاسب آلي وطابعات</t>
  </si>
  <si>
    <t>عملاء دفعات مقدمة</t>
  </si>
  <si>
    <t>إيجارات مقدمة</t>
  </si>
  <si>
    <t>مصروفات سيارات مستحقة</t>
  </si>
  <si>
    <t>أتعاب مهنية</t>
  </si>
  <si>
    <r>
      <t xml:space="preserve">5-  </t>
    </r>
    <r>
      <rPr>
        <b/>
        <u/>
        <sz val="13"/>
        <color rgb="FF000000"/>
        <rFont val="Sakkal Majalla"/>
      </rPr>
      <t>نقــد وما في حكمه</t>
    </r>
  </si>
  <si>
    <t>مصروفات بيعية وتسويقية</t>
  </si>
  <si>
    <t>مصروفات وعمولات بيعيه</t>
  </si>
  <si>
    <t>مصروفات دعاية وإعلان وتسويق</t>
  </si>
  <si>
    <t>إيجارات</t>
  </si>
  <si>
    <t>زيوت ومحروقات</t>
  </si>
  <si>
    <t>أدوات مكتبية ومطبوعات</t>
  </si>
  <si>
    <t>شريك</t>
  </si>
  <si>
    <t>التـــــدفقــات النقــــديــة مــن الأنشطــــة التمويلية</t>
  </si>
  <si>
    <t>مدينون متنوعون</t>
  </si>
  <si>
    <t>شركة معرض الكيف للسيارات</t>
  </si>
  <si>
    <t>السيد / عبدالله صالح عبدالرحمن المورقي</t>
  </si>
  <si>
    <t>السيد/ راكان صالح عبدالرحمن المورقي</t>
  </si>
  <si>
    <t>السيد/ عبدالله صالح عبدالرحمن المورقي</t>
  </si>
  <si>
    <t>تذاكر سفر وإقامات</t>
  </si>
  <si>
    <t>نثرية متنوعة</t>
  </si>
  <si>
    <t>هاتف وإنترنت</t>
  </si>
  <si>
    <t>عمولات بنكية</t>
  </si>
  <si>
    <t>إيرادات أخرى</t>
  </si>
  <si>
    <t>إحتياطى نظامى</t>
  </si>
  <si>
    <t>المكون من نهاية الخدمة</t>
  </si>
  <si>
    <t>مصروفات تعقيب السيارات</t>
  </si>
  <si>
    <t>المكون من الزكاه الشرعية</t>
  </si>
  <si>
    <t>شركة ذات مسؤولية محدودة</t>
  </si>
  <si>
    <t>السيد/  راكان صالح عبدالرحمن المورقي</t>
  </si>
  <si>
    <t>إن حركة مخصص الزكاة كما يلى :</t>
  </si>
  <si>
    <t>الموقف الزكوي</t>
  </si>
  <si>
    <t>مرافق ونظافة وضيافة</t>
  </si>
  <si>
    <t>إهــلاك  الممتلكات والمعدات</t>
  </si>
  <si>
    <t>(مـدفـوعـات) لشـراء ممتلكات ومعدات</t>
  </si>
  <si>
    <t xml:space="preserve">مدفوعات مقدمة وأرصدة مدينة الأخرى </t>
  </si>
  <si>
    <t>مستحقات وأرصدة دائنة أخرى</t>
  </si>
  <si>
    <t xml:space="preserve"> ضريبة القيمة المضافة</t>
  </si>
  <si>
    <t>القيمة الإسمية</t>
  </si>
  <si>
    <r>
      <t xml:space="preserve">6 -  </t>
    </r>
    <r>
      <rPr>
        <b/>
        <u/>
        <sz val="13"/>
        <rFont val="Sakkal Majalla"/>
      </rPr>
      <t>مـدفـوعـات  مـقـدمـة وأرصـدة مـديـنـة أخـرى</t>
    </r>
  </si>
  <si>
    <r>
      <t xml:space="preserve">1/6 </t>
    </r>
    <r>
      <rPr>
        <b/>
        <u/>
        <sz val="13"/>
        <color rgb="FF000000"/>
        <rFont val="Sakkal Majalla"/>
      </rPr>
      <t>مصروفات مدفوعة مقدماً</t>
    </r>
  </si>
  <si>
    <r>
      <t xml:space="preserve">8-   </t>
    </r>
    <r>
      <rPr>
        <b/>
        <u/>
        <sz val="13"/>
        <color rgb="FF000000"/>
        <rFont val="Sakkal Majalla"/>
      </rPr>
      <t>مستحقات وارصدة دائنة أخرى</t>
    </r>
  </si>
  <si>
    <t xml:space="preserve">مصروفات مستحقة (إيضاح 8/  1) </t>
  </si>
  <si>
    <r>
      <t xml:space="preserve">1/8 </t>
    </r>
    <r>
      <rPr>
        <b/>
        <u/>
        <sz val="13"/>
        <color rgb="FF000000"/>
        <rFont val="Sakkal Majalla"/>
      </rPr>
      <t>مصروفات مستحقة</t>
    </r>
    <r>
      <rPr>
        <b/>
        <sz val="13"/>
        <color rgb="FF000000"/>
        <rFont val="Sakkal Majalla"/>
      </rPr>
      <t xml:space="preserve">  </t>
    </r>
  </si>
  <si>
    <r>
      <t xml:space="preserve">9- </t>
    </r>
    <r>
      <rPr>
        <b/>
        <u/>
        <sz val="13"/>
        <color rgb="FF000000"/>
        <rFont val="Sakkal Majalla"/>
      </rPr>
      <t>مخصص الزكاة الشرعية</t>
    </r>
  </si>
  <si>
    <r>
      <t xml:space="preserve">10 - </t>
    </r>
    <r>
      <rPr>
        <b/>
        <u/>
        <sz val="13"/>
        <color rgb="FF000000"/>
        <rFont val="Sakkal Majalla"/>
      </rPr>
      <t xml:space="preserve">مخصص منافع موظفين </t>
    </r>
  </si>
  <si>
    <r>
      <rPr>
        <b/>
        <sz val="13"/>
        <color theme="1"/>
        <rFont val="Sakkal Majalla"/>
      </rPr>
      <t>11-  ا</t>
    </r>
    <r>
      <rPr>
        <b/>
        <u/>
        <sz val="13"/>
        <color theme="1"/>
        <rFont val="Sakkal Majalla"/>
      </rPr>
      <t xml:space="preserve">لمعاملات مع اطراف ذات العلاقة </t>
    </r>
  </si>
  <si>
    <r>
      <t xml:space="preserve">12-  </t>
    </r>
    <r>
      <rPr>
        <b/>
        <u/>
        <sz val="13"/>
        <color rgb="FF000000"/>
        <rFont val="Sakkal Majalla"/>
      </rPr>
      <t xml:space="preserve">رأس المال </t>
    </r>
  </si>
  <si>
    <t>31 ديسمبر 2023م</t>
  </si>
  <si>
    <t>الرصيد كما في 31 ديسمبر 2023م</t>
  </si>
  <si>
    <t>في31 ديسمبر 2023م</t>
  </si>
  <si>
    <t xml:space="preserve">الوعاء الزكوي في 31 ديسمبر 2023م </t>
  </si>
  <si>
    <t>احتياطي نظامي</t>
  </si>
  <si>
    <t>الميزانية المعتمدة في</t>
  </si>
  <si>
    <t>الميزان في</t>
  </si>
  <si>
    <t>1 يناير 2023م</t>
  </si>
  <si>
    <t>مطابقة الأرصدة الافتتاحية من واقع ميزان 2023 مع الميزانية المعتمدة في 31 ديسمبر 2022م</t>
  </si>
  <si>
    <t>الفروقات</t>
  </si>
  <si>
    <t>ممتلكات ومـعـدات</t>
  </si>
  <si>
    <t>7- ممتلكات ومـعـدات</t>
  </si>
  <si>
    <t>إهلاك ممتلكات ومـعـدات</t>
  </si>
  <si>
    <t>بدل إجازة مستحقة</t>
  </si>
  <si>
    <t>تتمثل الأطراف ذوي العلاقة في الشركاء بالشركة، وفيما يلي ملخص بأهم المعاملات التي تمت بين الشركة والأطراف ذوي العلاقة خلال العام:</t>
  </si>
  <si>
    <t>توزيعات أرباح</t>
  </si>
  <si>
    <t>الوعاء المعدل ( الوعاء الزكوي الخاضع للتعديل * 365 / 354  )</t>
  </si>
  <si>
    <t xml:space="preserve">الإيرادات </t>
  </si>
  <si>
    <t>خصم مسموح به</t>
  </si>
  <si>
    <r>
      <t xml:space="preserve">14 - </t>
    </r>
    <r>
      <rPr>
        <b/>
        <u/>
        <sz val="13"/>
        <rFont val="Sakkal Majalla"/>
      </rPr>
      <t>الإيرادات</t>
    </r>
  </si>
  <si>
    <r>
      <t xml:space="preserve">15 - </t>
    </r>
    <r>
      <rPr>
        <b/>
        <u/>
        <sz val="13"/>
        <rFont val="Sakkal Majalla"/>
      </rPr>
      <t>تكلفة الإيرادات</t>
    </r>
  </si>
  <si>
    <t>المشتريات</t>
  </si>
  <si>
    <r>
      <t xml:space="preserve">16- </t>
    </r>
    <r>
      <rPr>
        <b/>
        <u/>
        <sz val="13"/>
        <color rgb="FF000000"/>
        <rFont val="Sakkal Majalla"/>
      </rPr>
      <t>مـصـروفـات عــمـومـيـة وإداريـــة</t>
    </r>
  </si>
  <si>
    <r>
      <t xml:space="preserve">17- </t>
    </r>
    <r>
      <rPr>
        <b/>
        <u/>
        <sz val="13"/>
        <color rgb="FF000000"/>
        <rFont val="Sakkal Majalla"/>
      </rPr>
      <t>مصروفات بيعية وتسويقية</t>
    </r>
  </si>
  <si>
    <t xml:space="preserve">صافي ربح السنة  قبل الزكــاة الشرعية </t>
  </si>
  <si>
    <t>صـافي التغير في النقد وما في حكمه خلال السنة</t>
  </si>
  <si>
    <t>النقــد ومــا في حكمــه في أول السنة</t>
  </si>
  <si>
    <t>النقــد ومــا في حكمــه في أخر السنة</t>
  </si>
  <si>
    <t>مصروفات مدفوعة مقدماً (إيضاح 6 /1)</t>
  </si>
  <si>
    <t>اهلاك السنة</t>
  </si>
  <si>
    <t>الرصيد فى أول السنة</t>
  </si>
  <si>
    <t>المكون عن السنة</t>
  </si>
  <si>
    <t xml:space="preserve">المستخدم خلال السنة </t>
  </si>
  <si>
    <t>الرصيد فى بداية السنة</t>
  </si>
  <si>
    <t>الرصيد أول السنة</t>
  </si>
  <si>
    <t xml:space="preserve">"إن الإيضاحات المرفقة  من  (1) إلى  ( 20 ) تشكل جزءً لا يتجزأ من هذه القوائم المالية وتقرأ معها " </t>
  </si>
  <si>
    <t xml:space="preserve">"إن الإيضاحات المرفقة  من  (1) إلى  (20) تشكل جزءً لا يتجزأ من هذه القوائم المالية وتقرأ معها " </t>
  </si>
  <si>
    <t>31 ديسمبر 2024م</t>
  </si>
  <si>
    <t>لوحات إعلانية</t>
  </si>
  <si>
    <t>مصروفات تخليص وشحن</t>
  </si>
  <si>
    <t>خسائر رأسمالية</t>
  </si>
  <si>
    <t>أجور عمالة خارجية</t>
  </si>
  <si>
    <t>عملاء</t>
  </si>
  <si>
    <t>عملاء دائن</t>
  </si>
  <si>
    <t>الموردين</t>
  </si>
  <si>
    <t>زيادة رأس المال</t>
  </si>
  <si>
    <t>المسدد من نهاية الخدمة</t>
  </si>
  <si>
    <t>كما فــي 31 ديـسـمـــبـر 2024م</t>
  </si>
  <si>
    <t>للفترة  المالية المنتهية في 31 ديسمبر 2024م</t>
  </si>
  <si>
    <t xml:space="preserve"> 31 ديسمبر 2023م</t>
  </si>
  <si>
    <t>ايضاحات حول القوائم المالية للسنة المنتهية في 31 ديسمبر 2024م</t>
  </si>
  <si>
    <t>الرصيد كما في 01 يناير  2023م</t>
  </si>
  <si>
    <t>الرصيد كما في 31 ديسمبر 2024م</t>
  </si>
  <si>
    <t>الرصيد في 01 يناير 2024م</t>
  </si>
  <si>
    <t>الرصيد في 31 ديسمبر 2024م</t>
  </si>
  <si>
    <t>في31 ديسمبر 2024م</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</si>
  <si>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</si>
  <si>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تتمثل طبيعة وحجم التعامل مع الاطراف ذات العلاقة خلال السنة المنتهية في 31 ديسمبر 2024م كما يلي:</t>
  </si>
  <si>
    <t>صــافي النقـد الناتج من الأنشطة التشغيلية</t>
  </si>
  <si>
    <t xml:space="preserve">صــافي النقـد  الناتج عن (المستخدم في )  الأنشطة التمويلية </t>
  </si>
  <si>
    <t xml:space="preserve">يتضمن رصيد مدينون متنوعون كما فى 31 ديسمبر 2024م مبلغ 20,000 ريال سعودى (كما في 31 ديسمبر 2023م 20,000 ريال سعودي) مستحق من أطراف ذات علاقة عبارة عن أقرباء للشركاء وتتمثل المعاملة معهم فى سلف  </t>
  </si>
  <si>
    <t>تستحق الزكاة بواقع 2.5( % من الوعاء الزكوي  * 365/ 354 ) .</t>
  </si>
  <si>
    <t xml:space="preserve">صافي الدخل  </t>
  </si>
  <si>
    <t>إحتياطى عام</t>
  </si>
  <si>
    <t>المحول للإحتياطى العام</t>
  </si>
  <si>
    <t>استبعادات</t>
  </si>
  <si>
    <t>يتضمن رصيد دائنون متنوعون كما فى 31 ديسمبر 2024م مبلغ صفر  ريال سعودى (كما في 31 ديسمبر 2023م 364,779 ريال سعودي) مستحق إلى أطراف ذات علاقة عبارة عن أقرباء للشركاء وتتمثل المعاملة معهم فى تمويل.</t>
  </si>
  <si>
    <t xml:space="preserve">قدمت الشركة اقراراتها الزكوية حتى الفترة  المنتهية في 31 ديسمبر 2023م وحصـــــــل على شادة الزكاة صالحــــــة الاستخــــــــــدام حتى تاريخ 30 ابريل 2025م ولم تستلم الشركة اية ربوط زكوية حتى تاريخه.  </t>
  </si>
  <si>
    <t>المستخدم خلال السنة</t>
  </si>
  <si>
    <t>مخزون أول السنة</t>
  </si>
  <si>
    <t>مخزون آخر السنة</t>
  </si>
  <si>
    <t xml:space="preserve">إحتياطى عام </t>
  </si>
  <si>
    <t>المحول من الإحتياطى النظامى إلى الإحتياطى العام</t>
  </si>
  <si>
    <t>تقضي المادة رقم (17) من عقد تأسيس الشركة بأن يتجنب 30% من الأرباح الصافية لتكوين الاحتياطي العام ، ويجوز  وقف هذا التجنيب متى بلغ الاحتياطي  المذكور 30% من رأس المال، وفيما يلي تفاصيل الاحتياطي العام :</t>
  </si>
  <si>
    <r>
      <t xml:space="preserve">13 - </t>
    </r>
    <r>
      <rPr>
        <b/>
        <u/>
        <sz val="13"/>
        <rFont val="Sakkal Majalla"/>
      </rPr>
      <t>الاحتياطي العام</t>
    </r>
  </si>
  <si>
    <t xml:space="preserve">بتاريخ 24 نوفمبر 2024م الموافق 22 جمادى الأواى 1446هـ تم الأتفاق بين الشركاء على زيادة رأس المال ليصبح كالتالى : </t>
  </si>
  <si>
    <t>حدد رأس مال الشركةكما في 31 ديسمبر 2024م  بـ 3.000.000 ريال ثلاثة ملايين ريال سعودي (كما في :2023م 25.000 خمسة وعشرون ألف ريال سعودي) مقسم إلى حصتين نقديتين متساويتين لتكون قيمة كل حصة 1.500.000  ريال سعودي كما في (2023: 12.500 ريال سعودي) تم توزيعها على الشركاء كالآتي:</t>
  </si>
  <si>
    <t>المحول من الاحتياطي النظامي</t>
  </si>
  <si>
    <t>الاحتياطي النظامي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</si>
</sst>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ر_._س_._‏_-;\-* #,##0.00\ _ر_._س_._‏_-;_-* &quot;-&quot;??\ _ر_._س_._‏_-;_-@_-"/>
    <numFmt numFmtId="165" formatCode="#,##0;[Red]\(#,##0\)"/>
    <numFmt numFmtId="166" formatCode="#,##0_-;\(#,###\)"/>
    <numFmt numFmtId="167" formatCode="#,##0_-;[Red]\(#,###\)"/>
    <numFmt numFmtId="168" formatCode="0_);[Red]\(0\)"/>
    <numFmt numFmtId="169" formatCode="#,##0;\(#,##0\);\-"/>
    <numFmt numFmtId="170" formatCode="#,##0;[Red]#,##0"/>
    <numFmt numFmtId="171" formatCode="#,##0_-;[Red]\(#,##0\)"/>
    <numFmt numFmtId="172" formatCode="#,##0.000"/>
  </numFmts>
  <fonts count="17"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u/>
      <sz val="13"/>
      <color rgb="FF000000"/>
      <name val="Sakkal Majalla"/>
    </font>
    <font>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5" fillId="0" borderId="0" applyNumberFormat="0">
      <alignment horizontal="right"/>
    </xf>
    <xf numFmtId="164" fontId="4" fillId="0" borderId="0" applyFont="0" applyFill="0" applyBorder="0" applyAlignment="0" applyProtection="0"/>
    <xf numFmtId="0" fontId="16" fillId="0" borderId="0" applyBorder="0"/>
    <xf numFmtId="0" fontId="16" fillId="0" borderId="0" applyBorder="0"/>
  </cellStyleXfs>
  <cellXfs count="233">
    <xf numFmtId="0" fontId="0" fillId="0" borderId="0" xfId="0"/>
    <xf numFmtId="3" fontId="6" fillId="0" borderId="0" xfId="0" applyNumberFormat="1" applyFont="1" applyFill="1" applyAlignment="1">
      <alignment horizontal="center" vertical="center" readingOrder="2"/>
    </xf>
    <xf numFmtId="169" fontId="6" fillId="0" borderId="3" xfId="0" applyNumberFormat="1" applyFont="1" applyFill="1" applyBorder="1" applyAlignment="1">
      <alignment horizontal="right" vertical="center" readingOrder="2"/>
    </xf>
    <xf numFmtId="169" fontId="6" fillId="0" borderId="0" xfId="0" applyNumberFormat="1" applyFont="1" applyFill="1" applyBorder="1" applyAlignment="1">
      <alignment horizontal="right" vertical="center" readingOrder="2"/>
    </xf>
    <xf numFmtId="169" fontId="6" fillId="0" borderId="0" xfId="0" applyNumberFormat="1" applyFont="1" applyFill="1" applyAlignment="1">
      <alignment horizontal="right" vertical="center" readingOrder="2"/>
    </xf>
    <xf numFmtId="169" fontId="8" fillId="0" borderId="4" xfId="0" applyNumberFormat="1" applyFont="1" applyFill="1" applyBorder="1" applyAlignment="1">
      <alignment horizontal="right" vertical="center" readingOrder="2"/>
    </xf>
    <xf numFmtId="169" fontId="8" fillId="0" borderId="0" xfId="0" applyNumberFormat="1" applyFont="1" applyFill="1" applyAlignment="1">
      <alignment horizontal="right" vertical="center" readingOrder="2"/>
    </xf>
    <xf numFmtId="169" fontId="8" fillId="0" borderId="0" xfId="0" applyNumberFormat="1" applyFont="1" applyFill="1" applyBorder="1" applyAlignment="1">
      <alignment horizontal="right" vertical="center" readingOrder="2"/>
    </xf>
    <xf numFmtId="169" fontId="8" fillId="0" borderId="5" xfId="0" applyNumberFormat="1" applyFont="1" applyFill="1" applyBorder="1" applyAlignment="1">
      <alignment horizontal="right" vertical="center" readingOrder="2"/>
    </xf>
    <xf numFmtId="169" fontId="8" fillId="0" borderId="3" xfId="0" applyNumberFormat="1" applyFont="1" applyFill="1" applyBorder="1" applyAlignment="1">
      <alignment horizontal="right" vertical="center" readingOrder="2"/>
    </xf>
    <xf numFmtId="169" fontId="9" fillId="0" borderId="0" xfId="0" applyNumberFormat="1" applyFont="1" applyFill="1" applyBorder="1" applyAlignment="1">
      <alignment horizontal="right" vertical="center" readingOrder="2"/>
    </xf>
    <xf numFmtId="169" fontId="6" fillId="0" borderId="0" xfId="1" applyNumberFormat="1" applyFont="1" applyFill="1" applyBorder="1" applyAlignment="1">
      <alignment horizontal="right" vertical="center" readingOrder="2"/>
    </xf>
    <xf numFmtId="169" fontId="6" fillId="0" borderId="3" xfId="1" applyNumberFormat="1" applyFont="1" applyFill="1" applyBorder="1" applyAlignment="1">
      <alignment horizontal="right" vertical="center" readingOrder="2"/>
    </xf>
    <xf numFmtId="169" fontId="8" fillId="0" borderId="0" xfId="1" applyNumberFormat="1" applyFont="1" applyFill="1" applyAlignment="1">
      <alignment horizontal="right" vertical="center" readingOrder="2"/>
    </xf>
    <xf numFmtId="169" fontId="8" fillId="0" borderId="4" xfId="1" applyNumberFormat="1" applyFont="1" applyFill="1" applyBorder="1" applyAlignment="1">
      <alignment horizontal="right" vertical="center" readingOrder="2"/>
    </xf>
    <xf numFmtId="169" fontId="11" fillId="0" borderId="0" xfId="0" applyNumberFormat="1" applyFont="1" applyFill="1" applyAlignment="1">
      <alignment vertical="center" wrapText="1" readingOrder="2"/>
    </xf>
    <xf numFmtId="169" fontId="11" fillId="0" borderId="3" xfId="0" applyNumberFormat="1" applyFont="1" applyFill="1" applyBorder="1" applyAlignment="1">
      <alignment vertical="center" wrapText="1" readingOrder="2"/>
    </xf>
    <xf numFmtId="169" fontId="11" fillId="0" borderId="0" xfId="0" applyNumberFormat="1" applyFont="1" applyFill="1" applyBorder="1" applyAlignment="1">
      <alignment vertical="center" wrapText="1" readingOrder="2"/>
    </xf>
    <xf numFmtId="169" fontId="12" fillId="0" borderId="5" xfId="0" applyNumberFormat="1" applyFont="1" applyFill="1" applyBorder="1" applyAlignment="1">
      <alignment vertical="center" wrapText="1" readingOrder="2"/>
    </xf>
    <xf numFmtId="169" fontId="12" fillId="0" borderId="4" xfId="0" applyNumberFormat="1" applyFont="1" applyFill="1" applyBorder="1" applyAlignment="1">
      <alignment vertical="center" wrapText="1" readingOrder="2"/>
    </xf>
    <xf numFmtId="0" fontId="7" fillId="0" borderId="0" xfId="1" applyFont="1" applyFill="1" applyAlignment="1">
      <alignment horizontal="right" vertical="center" readingOrder="2"/>
    </xf>
    <xf numFmtId="169" fontId="12" fillId="0" borderId="3" xfId="0" applyNumberFormat="1" applyFont="1" applyFill="1" applyBorder="1" applyAlignment="1">
      <alignment vertical="center" wrapText="1" readingOrder="2"/>
    </xf>
    <xf numFmtId="169" fontId="12" fillId="0" borderId="1" xfId="0" applyNumberFormat="1" applyFont="1" applyFill="1" applyBorder="1" applyAlignment="1">
      <alignment vertical="center" wrapText="1" readingOrder="2"/>
    </xf>
    <xf numFmtId="169" fontId="12" fillId="0" borderId="0" xfId="0" applyNumberFormat="1" applyFont="1" applyFill="1" applyAlignment="1">
      <alignment vertical="center" wrapText="1" readingOrder="2"/>
    </xf>
    <xf numFmtId="169" fontId="11" fillId="0" borderId="0" xfId="0" applyNumberFormat="1" applyFont="1" applyFill="1" applyBorder="1" applyAlignment="1">
      <alignment horizontal="center" vertical="center" readingOrder="2"/>
    </xf>
    <xf numFmtId="169" fontId="12" fillId="0" borderId="4" xfId="0" applyNumberFormat="1" applyFont="1" applyFill="1" applyBorder="1" applyAlignment="1">
      <alignment horizontal="center" vertical="center" readingOrder="2"/>
    </xf>
    <xf numFmtId="0" fontId="8" fillId="0" borderId="0" xfId="0" applyFont="1" applyFill="1" applyAlignment="1">
      <alignment horizontal="right" vertical="center" readingOrder="2"/>
    </xf>
    <xf numFmtId="0" fontId="6" fillId="0" borderId="0" xfId="0" applyFont="1" applyFill="1" applyAlignment="1">
      <alignment horizontal="right" vertical="center" readingOrder="2"/>
    </xf>
    <xf numFmtId="0" fontId="11" fillId="0" borderId="0" xfId="0" applyFont="1" applyFill="1" applyAlignment="1">
      <alignment horizontal="justify" vertical="center" readingOrder="2"/>
    </xf>
    <xf numFmtId="0" fontId="11" fillId="0" borderId="0" xfId="0" applyFont="1" applyFill="1" applyAlignment="1">
      <alignment horizontal="justify" vertical="center" wrapText="1" readingOrder="2"/>
    </xf>
    <xf numFmtId="0" fontId="11" fillId="0" borderId="0" xfId="0" applyFont="1" applyFill="1" applyAlignment="1">
      <alignment horizontal="right" vertical="center" readingOrder="2"/>
    </xf>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0" fillId="0" borderId="0" xfId="0" applyFont="1" applyFill="1" applyAlignment="1">
      <alignment horizontal="right" vertical="center" wrapText="1" readingOrder="2"/>
    </xf>
    <xf numFmtId="0" fontId="12" fillId="0" borderId="0" xfId="0" applyFont="1" applyFill="1" applyAlignment="1">
      <alignment horizontal="right" vertical="center" wrapText="1" readingOrder="2"/>
    </xf>
    <xf numFmtId="169" fontId="12" fillId="0" borderId="0" xfId="0" applyNumberFormat="1" applyFont="1" applyFill="1" applyBorder="1" applyAlignment="1">
      <alignment vertical="center" wrapText="1" readingOrder="2"/>
    </xf>
    <xf numFmtId="169" fontId="11" fillId="0" borderId="6" xfId="0" applyNumberFormat="1" applyFont="1" applyFill="1" applyBorder="1" applyAlignment="1">
      <alignment vertical="center" wrapText="1" readingOrder="2"/>
    </xf>
    <xf numFmtId="169" fontId="11" fillId="0" borderId="1" xfId="0" applyNumberFormat="1" applyFont="1" applyFill="1" applyBorder="1" applyAlignment="1">
      <alignment vertical="center" wrapText="1" readingOrder="2"/>
    </xf>
    <xf numFmtId="0" fontId="6" fillId="0" borderId="0" xfId="1" applyFont="1" applyFill="1" applyAlignment="1">
      <alignment horizontal="justify" vertical="justify" wrapText="1" readingOrder="2"/>
    </xf>
    <xf numFmtId="169" fontId="6" fillId="0" borderId="0" xfId="1" applyNumberFormat="1" applyFont="1" applyFill="1" applyAlignment="1">
      <alignment horizontal="right" vertical="center" readingOrder="2"/>
    </xf>
    <xf numFmtId="169" fontId="8" fillId="0" borderId="0" xfId="1" applyNumberFormat="1" applyFont="1" applyFill="1" applyBorder="1" applyAlignment="1">
      <alignment horizontal="right" vertical="center" readingOrder="2"/>
    </xf>
    <xf numFmtId="169" fontId="6" fillId="0" borderId="2" xfId="1" applyNumberFormat="1" applyFont="1" applyFill="1" applyBorder="1" applyAlignment="1">
      <alignment horizontal="right" vertical="center" readingOrder="2"/>
    </xf>
    <xf numFmtId="169" fontId="11" fillId="0" borderId="0" xfId="0" applyNumberFormat="1" applyFont="1" applyFill="1" applyBorder="1" applyAlignment="1">
      <alignment horizontal="right" vertical="center" readingOrder="2"/>
    </xf>
    <xf numFmtId="169" fontId="12" fillId="0" borderId="4" xfId="0" applyNumberFormat="1" applyFont="1" applyFill="1" applyBorder="1" applyAlignment="1">
      <alignment horizontal="right" vertical="center" readingOrder="2"/>
    </xf>
    <xf numFmtId="169" fontId="11" fillId="0" borderId="4" xfId="0" applyNumberFormat="1" applyFont="1" applyFill="1" applyBorder="1" applyAlignment="1">
      <alignment horizontal="right" vertical="center" readingOrder="2"/>
    </xf>
    <xf numFmtId="49" fontId="11" fillId="0" borderId="0" xfId="0" applyNumberFormat="1" applyFont="1" applyFill="1" applyAlignment="1">
      <alignment horizontal="justify" vertical="center" readingOrder="2"/>
    </xf>
    <xf numFmtId="49" fontId="11" fillId="0" borderId="0" xfId="0" applyNumberFormat="1" applyFont="1" applyFill="1" applyAlignment="1">
      <alignment horizontal="justify" vertical="center" wrapText="1" readingOrder="2"/>
    </xf>
    <xf numFmtId="169" fontId="12" fillId="0" borderId="0" xfId="0" applyNumberFormat="1" applyFont="1" applyFill="1" applyBorder="1" applyAlignment="1">
      <alignment horizontal="center" vertical="center" readingOrder="2"/>
    </xf>
    <xf numFmtId="0" fontId="6" fillId="0" borderId="0" xfId="1" applyFont="1" applyFill="1" applyAlignment="1">
      <alignment vertical="center" readingOrder="2"/>
    </xf>
    <xf numFmtId="0" fontId="8" fillId="0" borderId="3" xfId="1" applyFont="1" applyFill="1" applyBorder="1" applyAlignment="1">
      <alignment horizontal="right" vertical="center" readingOrder="2"/>
    </xf>
    <xf numFmtId="0" fontId="7" fillId="0" borderId="0" xfId="1" applyFont="1" applyFill="1" applyAlignment="1">
      <alignment vertical="center" readingOrder="2"/>
    </xf>
    <xf numFmtId="0" fontId="8" fillId="0" borderId="3" xfId="1" applyFont="1" applyFill="1" applyBorder="1" applyAlignment="1">
      <alignment horizontal="center" vertical="center" wrapText="1" readingOrder="2"/>
    </xf>
    <xf numFmtId="0" fontId="8" fillId="0" borderId="0" xfId="1" applyFont="1" applyFill="1" applyAlignment="1">
      <alignment vertical="center" readingOrder="2"/>
    </xf>
    <xf numFmtId="0" fontId="7" fillId="0" borderId="0" xfId="1" applyFont="1" applyFill="1" applyAlignment="1">
      <alignment horizontal="center" vertical="center" readingOrder="2"/>
    </xf>
    <xf numFmtId="0" fontId="8" fillId="0" borderId="2" xfId="1" applyFont="1" applyFill="1" applyBorder="1" applyAlignment="1">
      <alignment horizontal="right" vertical="center" readingOrder="2"/>
    </xf>
    <xf numFmtId="0" fontId="8" fillId="0" borderId="0" xfId="1" applyFont="1" applyFill="1" applyAlignment="1">
      <alignment horizontal="right" vertical="center" readingOrder="2"/>
    </xf>
    <xf numFmtId="166" fontId="6" fillId="0" borderId="0" xfId="1" applyNumberFormat="1" applyFont="1" applyFill="1" applyAlignment="1">
      <alignment horizontal="center" vertical="center" readingOrder="2"/>
    </xf>
    <xf numFmtId="166" fontId="6" fillId="0" borderId="0" xfId="1" applyNumberFormat="1" applyFont="1" applyFill="1" applyAlignment="1">
      <alignment vertical="center" readingOrder="2"/>
    </xf>
    <xf numFmtId="169" fontId="6" fillId="0" borderId="0" xfId="1" applyNumberFormat="1" applyFont="1" applyFill="1" applyAlignment="1">
      <alignment vertical="center" readingOrder="2"/>
    </xf>
    <xf numFmtId="0" fontId="6" fillId="0" borderId="0" xfId="1" applyFont="1" applyFill="1" applyAlignment="1">
      <alignment horizontal="distributed" vertical="center" readingOrder="2"/>
    </xf>
    <xf numFmtId="0" fontId="6" fillId="0" borderId="0" xfId="1" applyFont="1" applyFill="1" applyAlignment="1">
      <alignment horizontal="right" vertical="center" wrapText="1" readingOrder="2"/>
    </xf>
    <xf numFmtId="169" fontId="8" fillId="0" borderId="1" xfId="1" applyNumberFormat="1" applyFont="1" applyFill="1" applyBorder="1" applyAlignment="1">
      <alignment horizontal="right" vertical="center" readingOrder="2"/>
    </xf>
    <xf numFmtId="169" fontId="13" fillId="0" borderId="1" xfId="0" applyNumberFormat="1" applyFont="1" applyFill="1" applyBorder="1" applyAlignment="1">
      <alignment horizontal="right" vertical="center" readingOrder="2"/>
    </xf>
    <xf numFmtId="0" fontId="6" fillId="0" borderId="0" xfId="1" applyFont="1" applyFill="1" applyAlignment="1">
      <alignment horizontal="right" vertical="center" readingOrder="2"/>
    </xf>
    <xf numFmtId="0" fontId="8" fillId="0" borderId="0" xfId="1" applyFont="1" applyFill="1" applyBorder="1" applyAlignment="1">
      <alignment horizontal="center" vertical="center" readingOrder="2"/>
    </xf>
    <xf numFmtId="0" fontId="6" fillId="0" borderId="3" xfId="1" applyFont="1" applyFill="1" applyBorder="1" applyAlignment="1">
      <alignment vertical="center" readingOrder="2"/>
    </xf>
    <xf numFmtId="0" fontId="8" fillId="0" borderId="0" xfId="1" applyFont="1" applyFill="1" applyBorder="1" applyAlignment="1">
      <alignment vertical="center" readingOrder="2"/>
    </xf>
    <xf numFmtId="0" fontId="6" fillId="0" borderId="3" xfId="1" applyFont="1" applyFill="1" applyBorder="1" applyAlignment="1">
      <alignment horizontal="right" vertical="center" wrapText="1" readingOrder="2"/>
    </xf>
    <xf numFmtId="0" fontId="7" fillId="0" borderId="0" xfId="1" applyFont="1" applyFill="1" applyBorder="1" applyAlignment="1">
      <alignment horizontal="center" vertical="center" readingOrder="2"/>
    </xf>
    <xf numFmtId="0" fontId="8" fillId="0" borderId="0" xfId="2" applyFont="1" applyFill="1" applyAlignment="1">
      <alignment horizontal="right" vertical="center" indent="1" readingOrder="2"/>
    </xf>
    <xf numFmtId="4" fontId="8" fillId="0" borderId="0" xfId="2" applyNumberFormat="1" applyFont="1" applyFill="1" applyAlignment="1">
      <alignment vertical="center" readingOrder="2"/>
    </xf>
    <xf numFmtId="0" fontId="6" fillId="0" borderId="0" xfId="2" applyFont="1" applyFill="1" applyAlignment="1">
      <alignment horizontal="right" vertical="center" readingOrder="2"/>
    </xf>
    <xf numFmtId="0" fontId="6" fillId="0" borderId="0" xfId="2" applyFont="1" applyFill="1" applyBorder="1" applyAlignment="1">
      <alignment horizontal="right" vertical="center" readingOrder="2"/>
    </xf>
    <xf numFmtId="0" fontId="12" fillId="0" borderId="0" xfId="0" applyFont="1" applyFill="1" applyAlignment="1">
      <alignment horizontal="center" vertical="center" wrapText="1" readingOrder="2"/>
    </xf>
    <xf numFmtId="169" fontId="6" fillId="0" borderId="0" xfId="2" applyNumberFormat="1" applyFont="1" applyFill="1" applyAlignment="1">
      <alignment horizontal="right" vertical="center" readingOrder="2"/>
    </xf>
    <xf numFmtId="0" fontId="6" fillId="0" borderId="0" xfId="1" applyFont="1" applyFill="1" applyBorder="1" applyAlignment="1">
      <alignment vertical="center" readingOrder="2"/>
    </xf>
    <xf numFmtId="169" fontId="11" fillId="0" borderId="4" xfId="0" applyNumberFormat="1" applyFont="1" applyFill="1" applyBorder="1" applyAlignment="1">
      <alignment vertical="center" wrapText="1" readingOrder="2"/>
    </xf>
    <xf numFmtId="170" fontId="6" fillId="0" borderId="0" xfId="1" applyNumberFormat="1" applyFont="1" applyFill="1" applyAlignment="1">
      <alignment vertical="center" readingOrder="2"/>
    </xf>
    <xf numFmtId="0" fontId="12" fillId="0" borderId="0" xfId="0" applyFont="1" applyFill="1" applyAlignment="1">
      <alignment horizontal="right" vertical="center" readingOrder="2"/>
    </xf>
    <xf numFmtId="0" fontId="11" fillId="0" borderId="0" xfId="0" applyFont="1" applyFill="1" applyAlignment="1">
      <alignment horizontal="center" vertical="center" wrapText="1" readingOrder="2"/>
    </xf>
    <xf numFmtId="165" fontId="6" fillId="0" borderId="3" xfId="1" applyNumberFormat="1" applyFont="1" applyFill="1" applyBorder="1" applyAlignment="1">
      <alignment vertical="center" readingOrder="2"/>
    </xf>
    <xf numFmtId="0" fontId="6" fillId="0" borderId="0" xfId="1" applyFont="1" applyFill="1" applyBorder="1" applyAlignment="1">
      <alignment horizontal="right" vertical="center" wrapText="1" readingOrder="2"/>
    </xf>
    <xf numFmtId="0" fontId="9" fillId="0" borderId="0" xfId="1" applyFont="1" applyFill="1" applyAlignment="1">
      <alignment vertical="center" readingOrder="2"/>
    </xf>
    <xf numFmtId="0" fontId="2" fillId="0" borderId="0" xfId="0" applyFont="1" applyFill="1" applyBorder="1" applyAlignment="1">
      <alignment horizontal="center" vertical="center" wrapText="1" readingOrder="2"/>
    </xf>
    <xf numFmtId="169" fontId="12" fillId="0" borderId="0" xfId="0" applyNumberFormat="1" applyFont="1" applyFill="1" applyBorder="1" applyAlignment="1">
      <alignment horizontal="right" vertical="center" readingOrder="2"/>
    </xf>
    <xf numFmtId="0" fontId="11" fillId="0" borderId="0" xfId="0" applyFont="1" applyFill="1" applyBorder="1" applyAlignment="1">
      <alignment horizontal="right" vertical="center" readingOrder="2"/>
    </xf>
    <xf numFmtId="0" fontId="11" fillId="0" borderId="0" xfId="0" applyFont="1" applyFill="1" applyAlignment="1">
      <alignment vertical="center" readingOrder="2"/>
    </xf>
    <xf numFmtId="0" fontId="3" fillId="0" borderId="0" xfId="0" applyFont="1" applyFill="1" applyAlignment="1">
      <alignment vertical="center" wrapText="1" readingOrder="2"/>
    </xf>
    <xf numFmtId="169" fontId="11" fillId="0" borderId="0" xfId="0" applyNumberFormat="1" applyFont="1" applyFill="1" applyAlignment="1">
      <alignment horizontal="center" vertical="center" wrapText="1" readingOrder="2"/>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0" fontId="12" fillId="0" borderId="3" xfId="0" applyNumberFormat="1" applyFont="1" applyFill="1" applyBorder="1" applyAlignment="1">
      <alignment horizontal="center" vertical="center" wrapText="1" readingOrder="2"/>
    </xf>
    <xf numFmtId="0" fontId="3" fillId="0" borderId="0" xfId="1" applyFont="1" applyFill="1" applyAlignment="1">
      <alignment vertical="center" readingOrder="2"/>
    </xf>
    <xf numFmtId="49" fontId="12" fillId="0" borderId="3" xfId="0" applyNumberFormat="1" applyFont="1" applyFill="1" applyBorder="1" applyAlignment="1">
      <alignment horizontal="center" vertical="center" wrapText="1" readingOrder="2"/>
    </xf>
    <xf numFmtId="0" fontId="6" fillId="0" borderId="0" xfId="1" applyFont="1" applyFill="1" applyBorder="1" applyAlignment="1">
      <alignment horizontal="center" vertical="center"/>
    </xf>
    <xf numFmtId="0" fontId="6" fillId="0" borderId="0" xfId="1" applyFont="1" applyFill="1" applyAlignment="1">
      <alignment horizontal="center" vertical="center"/>
    </xf>
    <xf numFmtId="167" fontId="3" fillId="0" borderId="0" xfId="1" applyNumberFormat="1" applyFont="1" applyFill="1" applyAlignment="1">
      <alignment vertical="center" readingOrder="2"/>
    </xf>
    <xf numFmtId="49" fontId="3" fillId="0" borderId="0" xfId="1" applyNumberFormat="1" applyFont="1" applyFill="1" applyAlignment="1">
      <alignment horizontal="right" vertical="center"/>
    </xf>
    <xf numFmtId="0" fontId="6" fillId="0" borderId="0" xfId="1" applyFont="1" applyFill="1" applyAlignment="1">
      <alignment vertical="top" readingOrder="2"/>
    </xf>
    <xf numFmtId="168" fontId="6" fillId="0" borderId="0" xfId="1" applyNumberFormat="1" applyFont="1" applyFill="1" applyAlignment="1">
      <alignment horizontal="right" vertical="center" readingOrder="2"/>
    </xf>
    <xf numFmtId="0" fontId="6" fillId="0" borderId="0" xfId="1" applyFont="1" applyFill="1" applyAlignment="1">
      <alignment vertical="center"/>
    </xf>
    <xf numFmtId="0" fontId="6" fillId="0" borderId="3" xfId="1" applyFont="1" applyFill="1" applyBorder="1" applyAlignment="1">
      <alignment horizontal="right" vertical="center" readingOrder="2"/>
    </xf>
    <xf numFmtId="0" fontId="6" fillId="0" borderId="0" xfId="1" applyFont="1" applyFill="1" applyBorder="1" applyAlignment="1">
      <alignment horizontal="center" vertical="center" wrapText="1" readingOrder="2"/>
    </xf>
    <xf numFmtId="0" fontId="6" fillId="0" borderId="0" xfId="1" applyFont="1" applyFill="1" applyAlignment="1">
      <alignment readingOrder="2"/>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3" xfId="1" applyFont="1" applyFill="1" applyBorder="1" applyAlignment="1">
      <alignment horizontal="right" vertical="center"/>
    </xf>
    <xf numFmtId="0" fontId="6" fillId="0" borderId="0" xfId="1" applyFont="1" applyFill="1" applyAlignment="1">
      <alignment horizontal="center" vertical="center" readingOrder="2"/>
    </xf>
    <xf numFmtId="0" fontId="8" fillId="0" borderId="0" xfId="1" applyFont="1" applyFill="1" applyAlignment="1">
      <alignment horizontal="right" vertical="center" wrapText="1" readingOrder="2"/>
    </xf>
    <xf numFmtId="0" fontId="8" fillId="0" borderId="0" xfId="1" applyFont="1" applyFill="1" applyBorder="1" applyAlignment="1">
      <alignment horizontal="center" vertical="center" wrapText="1" readingOrder="2"/>
    </xf>
    <xf numFmtId="0" fontId="8" fillId="0" borderId="0" xfId="1" applyFont="1" applyFill="1" applyAlignment="1">
      <alignment horizontal="center" vertical="center" wrapText="1" readingOrder="2"/>
    </xf>
    <xf numFmtId="169" fontId="14" fillId="0" borderId="2" xfId="0" applyNumberFormat="1" applyFont="1" applyFill="1" applyBorder="1" applyAlignment="1">
      <alignment horizontal="right" vertical="center" readingOrder="2"/>
    </xf>
    <xf numFmtId="169" fontId="13" fillId="0" borderId="8" xfId="0" applyNumberFormat="1" applyFont="1" applyFill="1" applyBorder="1" applyAlignment="1">
      <alignment horizontal="right" vertical="center" readingOrder="2"/>
    </xf>
    <xf numFmtId="169" fontId="8" fillId="0" borderId="3" xfId="1" applyNumberFormat="1" applyFont="1" applyFill="1" applyBorder="1" applyAlignment="1">
      <alignment horizontal="right" vertical="center" readingOrder="2"/>
    </xf>
    <xf numFmtId="165" fontId="6" fillId="0" borderId="0" xfId="1" applyNumberFormat="1" applyFont="1" applyFill="1" applyAlignment="1">
      <alignment horizontal="center" vertical="center" readingOrder="2"/>
    </xf>
    <xf numFmtId="0" fontId="8" fillId="0" borderId="3" xfId="1" applyFont="1" applyFill="1" applyBorder="1" applyAlignment="1">
      <alignment horizontal="center" vertical="center" readingOrder="2"/>
    </xf>
    <xf numFmtId="165" fontId="8" fillId="0" borderId="0" xfId="1" applyNumberFormat="1" applyFont="1" applyFill="1" applyAlignment="1">
      <alignment horizontal="center" vertical="center" readingOrder="2"/>
    </xf>
    <xf numFmtId="166" fontId="8" fillId="0" borderId="0" xfId="1" applyNumberFormat="1" applyFont="1" applyFill="1" applyAlignment="1">
      <alignment horizontal="center" vertical="center" readingOrder="2"/>
    </xf>
    <xf numFmtId="37" fontId="8" fillId="0" borderId="0" xfId="1" applyNumberFormat="1" applyFont="1" applyFill="1" applyAlignment="1">
      <alignment horizontal="right" vertical="center" readingOrder="2"/>
    </xf>
    <xf numFmtId="169" fontId="14" fillId="0" borderId="3" xfId="0" applyNumberFormat="1" applyFont="1" applyFill="1" applyBorder="1" applyAlignment="1">
      <alignment horizontal="right" vertical="center" readingOrder="2"/>
    </xf>
    <xf numFmtId="0" fontId="1" fillId="0" borderId="0" xfId="0" applyFont="1" applyFill="1" applyBorder="1" applyAlignment="1">
      <alignment horizontal="center" vertical="center" wrapText="1" readingOrder="2"/>
    </xf>
    <xf numFmtId="0" fontId="3" fillId="0" borderId="0" xfId="0" applyFont="1" applyFill="1" applyAlignment="1">
      <alignment vertical="center"/>
    </xf>
    <xf numFmtId="0" fontId="3" fillId="0" borderId="0" xfId="0" applyFont="1" applyFill="1"/>
    <xf numFmtId="49" fontId="12" fillId="0" borderId="0" xfId="0" applyNumberFormat="1" applyFont="1" applyFill="1" applyAlignment="1">
      <alignment vertical="center" wrapText="1" readingOrder="2"/>
    </xf>
    <xf numFmtId="49" fontId="12" fillId="0" borderId="0" xfId="0" applyNumberFormat="1" applyFont="1" applyFill="1" applyAlignment="1">
      <alignment horizontal="right" vertical="center" wrapText="1" readingOrder="2"/>
    </xf>
    <xf numFmtId="49" fontId="12" fillId="0" borderId="0" xfId="0" applyNumberFormat="1" applyFont="1" applyFill="1" applyBorder="1" applyAlignment="1">
      <alignment horizontal="right" vertical="center" wrapText="1" readingOrder="2"/>
    </xf>
    <xf numFmtId="171" fontId="7" fillId="0" borderId="0" xfId="0" applyNumberFormat="1" applyFont="1" applyFill="1" applyAlignment="1">
      <alignment horizontal="right" vertical="center" readingOrder="2"/>
    </xf>
    <xf numFmtId="171" fontId="8" fillId="0" borderId="0" xfId="0" applyNumberFormat="1" applyFont="1" applyFill="1" applyAlignment="1">
      <alignment horizontal="right" vertical="center" readingOrder="2"/>
    </xf>
    <xf numFmtId="3" fontId="6" fillId="0" borderId="0" xfId="0" applyNumberFormat="1" applyFont="1" applyFill="1" applyBorder="1" applyAlignment="1">
      <alignment horizontal="center" vertical="center" readingOrder="2"/>
    </xf>
    <xf numFmtId="0" fontId="11" fillId="0" borderId="0" xfId="0" applyFont="1" applyFill="1" applyAlignment="1">
      <alignment horizontal="center" vertical="center" readingOrder="2"/>
    </xf>
    <xf numFmtId="49" fontId="11" fillId="0" borderId="0" xfId="0" applyNumberFormat="1" applyFont="1" applyFill="1" applyAlignment="1">
      <alignment horizontal="right" vertical="center" wrapText="1" readingOrder="2"/>
    </xf>
    <xf numFmtId="0" fontId="12" fillId="0" borderId="0" xfId="0" applyFont="1" applyFill="1" applyAlignment="1">
      <alignment vertical="center" readingOrder="2"/>
    </xf>
    <xf numFmtId="0" fontId="11" fillId="0" borderId="0" xfId="0" applyFont="1" applyFill="1" applyAlignment="1">
      <alignment horizontal="center" readingOrder="2"/>
    </xf>
    <xf numFmtId="0" fontId="8" fillId="0" borderId="0" xfId="0" applyFont="1" applyFill="1" applyAlignment="1">
      <alignment horizontal="right" readingOrder="2"/>
    </xf>
    <xf numFmtId="0" fontId="12" fillId="0" borderId="3" xfId="0" applyFont="1" applyFill="1" applyBorder="1" applyAlignment="1">
      <alignment horizontal="center" readingOrder="2"/>
    </xf>
    <xf numFmtId="0" fontId="6" fillId="0" borderId="7" xfId="1" applyFont="1" applyFill="1" applyBorder="1" applyAlignment="1">
      <alignment horizontal="right" vertical="center" readingOrder="2"/>
    </xf>
    <xf numFmtId="0" fontId="6" fillId="0" borderId="9" xfId="1" applyFont="1" applyFill="1" applyBorder="1" applyAlignment="1">
      <alignment horizontal="right" vertical="center" readingOrder="2"/>
    </xf>
    <xf numFmtId="169" fontId="8" fillId="0" borderId="10" xfId="1" applyNumberFormat="1" applyFont="1" applyFill="1" applyBorder="1" applyAlignment="1">
      <alignment horizontal="right" vertical="center" readingOrder="2"/>
    </xf>
    <xf numFmtId="3" fontId="6" fillId="0" borderId="0" xfId="1" applyNumberFormat="1" applyFont="1" applyFill="1" applyAlignment="1">
      <alignment vertical="center" readingOrder="2"/>
    </xf>
    <xf numFmtId="169" fontId="6" fillId="0" borderId="2" xfId="0" applyNumberFormat="1" applyFont="1" applyFill="1" applyBorder="1" applyAlignment="1">
      <alignment horizontal="right" vertical="center" readingOrder="2"/>
    </xf>
    <xf numFmtId="169" fontId="8" fillId="0" borderId="2" xfId="1" applyNumberFormat="1" applyFont="1" applyFill="1" applyBorder="1" applyAlignment="1">
      <alignment horizontal="right" vertical="center" readingOrder="2"/>
    </xf>
    <xf numFmtId="169" fontId="8" fillId="0" borderId="2" xfId="0" applyNumberFormat="1" applyFont="1" applyFill="1" applyBorder="1" applyAlignment="1">
      <alignment horizontal="right" vertical="center" readingOrder="2"/>
    </xf>
    <xf numFmtId="169" fontId="11" fillId="0" borderId="2" xfId="0" applyNumberFormat="1" applyFont="1" applyFill="1" applyBorder="1" applyAlignment="1">
      <alignment horizontal="right" vertical="center" readingOrder="2"/>
    </xf>
    <xf numFmtId="169" fontId="8" fillId="0" borderId="1" xfId="0" applyNumberFormat="1" applyFont="1" applyFill="1" applyBorder="1" applyAlignment="1">
      <alignment horizontal="right" vertical="center" readingOrder="2"/>
    </xf>
    <xf numFmtId="0" fontId="11" fillId="0" borderId="0" xfId="0" applyFont="1" applyFill="1" applyAlignment="1">
      <alignment vertical="center" wrapText="1" readingOrder="2"/>
    </xf>
    <xf numFmtId="172" fontId="11" fillId="0" borderId="0" xfId="0" applyNumberFormat="1" applyFont="1" applyFill="1" applyBorder="1" applyAlignment="1">
      <alignment horizontal="right" vertical="center" readingOrder="2"/>
    </xf>
    <xf numFmtId="0" fontId="6" fillId="0" borderId="0" xfId="1" applyFont="1" applyFill="1" applyAlignment="1">
      <alignment vertical="center" wrapText="1" readingOrder="2"/>
    </xf>
    <xf numFmtId="0" fontId="12" fillId="0" borderId="0" xfId="0" applyFont="1" applyFill="1" applyAlignment="1">
      <alignment vertical="center" wrapText="1" readingOrder="2"/>
    </xf>
    <xf numFmtId="0" fontId="10" fillId="0" borderId="0" xfId="0" applyFont="1" applyFill="1" applyAlignment="1">
      <alignment vertical="center" wrapText="1" readingOrder="2"/>
    </xf>
    <xf numFmtId="0" fontId="11" fillId="0" borderId="0" xfId="0" applyFont="1" applyFill="1" applyAlignment="1">
      <alignment vertical="top" wrapText="1" readingOrder="2"/>
    </xf>
    <xf numFmtId="0" fontId="6" fillId="0" borderId="3" xfId="1" applyFont="1" applyFill="1" applyBorder="1" applyAlignment="1">
      <alignment horizontal="center" vertical="center" readingOrder="2"/>
    </xf>
    <xf numFmtId="0" fontId="8" fillId="0" borderId="0" xfId="1" applyFont="1" applyFill="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right" vertical="center" wrapText="1" readingOrder="2"/>
    </xf>
    <xf numFmtId="0" fontId="3" fillId="0" borderId="0" xfId="0" applyFont="1" applyFill="1" applyAlignment="1">
      <alignment horizontal="right" vertical="center" readingOrder="2"/>
    </xf>
    <xf numFmtId="0" fontId="3" fillId="0" borderId="0" xfId="0" applyFont="1" applyFill="1" applyAlignment="1">
      <alignment horizontal="center" vertical="center" readingOrder="2"/>
    </xf>
    <xf numFmtId="0" fontId="3" fillId="0" borderId="0" xfId="0" applyFont="1" applyFill="1" applyAlignment="1">
      <alignment horizontal="right" vertical="center" wrapText="1" readingOrder="2"/>
    </xf>
    <xf numFmtId="0" fontId="1" fillId="0" borderId="3"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0" fontId="12" fillId="0" borderId="3" xfId="0" applyFont="1" applyFill="1" applyBorder="1" applyAlignment="1">
      <alignment horizontal="center" vertical="center" wrapText="1" readingOrder="2"/>
    </xf>
    <xf numFmtId="0" fontId="12" fillId="0" borderId="3" xfId="0" applyFont="1" applyFill="1" applyBorder="1" applyAlignment="1">
      <alignment horizontal="center" vertical="center" readingOrder="2"/>
    </xf>
    <xf numFmtId="0" fontId="8" fillId="0" borderId="0" xfId="1" applyFont="1" applyFill="1" applyBorder="1" applyAlignment="1">
      <alignment horizontal="center" vertical="top" readingOrder="2"/>
    </xf>
    <xf numFmtId="0" fontId="1" fillId="0" borderId="3" xfId="0" applyFont="1" applyFill="1" applyBorder="1" applyAlignment="1">
      <alignment horizontal="center" vertical="center" wrapText="1" readingOrder="2"/>
    </xf>
    <xf numFmtId="0" fontId="12" fillId="0" borderId="3" xfId="0" applyFont="1" applyFill="1" applyBorder="1" applyAlignment="1">
      <alignment horizontal="center" vertical="center" readingOrder="2"/>
    </xf>
    <xf numFmtId="0" fontId="11" fillId="0" borderId="0" xfId="0" applyFont="1" applyFill="1" applyBorder="1" applyAlignment="1">
      <alignment horizontal="right" vertical="top" wrapText="1" readingOrder="2"/>
    </xf>
    <xf numFmtId="3" fontId="11" fillId="0" borderId="4" xfId="0" applyNumberFormat="1" applyFont="1" applyFill="1" applyBorder="1" applyAlignment="1">
      <alignment horizontal="right" vertical="center" readingOrder="2"/>
    </xf>
    <xf numFmtId="169" fontId="14" fillId="0" borderId="0" xfId="0" applyNumberFormat="1" applyFont="1" applyFill="1" applyBorder="1" applyAlignment="1">
      <alignment horizontal="right" vertical="center" readingOrder="2"/>
    </xf>
    <xf numFmtId="169" fontId="13" fillId="0" borderId="0" xfId="0" applyNumberFormat="1" applyFont="1" applyFill="1" applyBorder="1" applyAlignment="1">
      <alignment horizontal="right" vertical="center" readingOrder="2"/>
    </xf>
    <xf numFmtId="169" fontId="3" fillId="0" borderId="0" xfId="1" applyNumberFormat="1" applyFont="1" applyFill="1" applyAlignment="1">
      <alignment vertical="center" readingOrder="2"/>
    </xf>
    <xf numFmtId="49" fontId="11" fillId="0" borderId="0" xfId="0" applyNumberFormat="1" applyFont="1" applyFill="1" applyAlignment="1">
      <alignment horizontal="right" vertical="center" readingOrder="2"/>
    </xf>
    <xf numFmtId="49" fontId="12" fillId="0" borderId="0" xfId="0" applyNumberFormat="1" applyFont="1" applyFill="1" applyBorder="1" applyAlignment="1">
      <alignment horizontal="right" vertical="center" readingOrder="2"/>
    </xf>
    <xf numFmtId="49" fontId="10" fillId="0" borderId="0" xfId="0" applyNumberFormat="1" applyFont="1" applyFill="1" applyBorder="1" applyAlignment="1">
      <alignment horizontal="right" vertical="center" readingOrder="2"/>
    </xf>
    <xf numFmtId="49" fontId="11" fillId="0" borderId="0" xfId="0" applyNumberFormat="1" applyFont="1" applyFill="1" applyBorder="1" applyAlignment="1">
      <alignment horizontal="center" vertical="center" readingOrder="2"/>
    </xf>
    <xf numFmtId="0" fontId="3" fillId="0" borderId="0" xfId="0" applyFont="1" applyFill="1" applyAlignment="1"/>
    <xf numFmtId="49" fontId="12" fillId="0" borderId="3" xfId="0" applyNumberFormat="1" applyFont="1" applyFill="1" applyBorder="1" applyAlignment="1">
      <alignment horizontal="center" vertical="center" readingOrder="2"/>
    </xf>
    <xf numFmtId="0" fontId="10" fillId="0" borderId="0" xfId="0" applyFont="1" applyFill="1" applyAlignment="1">
      <alignment vertical="center" readingOrder="2"/>
    </xf>
    <xf numFmtId="0" fontId="1" fillId="0" borderId="0" xfId="0" applyFont="1" applyFill="1" applyBorder="1" applyAlignment="1">
      <alignment horizontal="center" vertical="center" readingOrder="2"/>
    </xf>
    <xf numFmtId="0" fontId="8" fillId="0" borderId="0" xfId="1"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8" fillId="0" borderId="2" xfId="1" applyFont="1" applyFill="1" applyBorder="1" applyAlignment="1">
      <alignment horizontal="right" vertical="center"/>
    </xf>
    <xf numFmtId="0" fontId="12" fillId="0" borderId="3" xfId="0" applyFont="1" applyFill="1" applyBorder="1" applyAlignment="1">
      <alignment horizontal="center" wrapText="1" readingOrder="2"/>
    </xf>
    <xf numFmtId="0" fontId="12" fillId="0" borderId="0" xfId="0" applyFont="1" applyFill="1" applyAlignment="1">
      <alignment horizontal="center" wrapText="1" readingOrder="2"/>
    </xf>
    <xf numFmtId="0" fontId="11" fillId="0" borderId="0" xfId="0" applyFont="1" applyFill="1" applyAlignment="1">
      <alignment horizontal="right" vertical="center" wrapText="1" readingOrder="2"/>
    </xf>
    <xf numFmtId="3" fontId="3" fillId="0" borderId="0" xfId="1" applyNumberFormat="1" applyFont="1" applyFill="1" applyAlignment="1">
      <alignment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right" vertical="center" wrapText="1" readingOrder="2"/>
    </xf>
    <xf numFmtId="0" fontId="11" fillId="0" borderId="0" xfId="0" applyFont="1" applyFill="1" applyBorder="1" applyAlignment="1">
      <alignment horizontal="right" vertical="top" wrapText="1" readingOrder="2"/>
    </xf>
    <xf numFmtId="0" fontId="3" fillId="0" borderId="0" xfId="0" applyFont="1" applyFill="1" applyAlignment="1">
      <alignment horizontal="center" vertical="center" readingOrder="2"/>
    </xf>
    <xf numFmtId="0" fontId="12" fillId="0" borderId="3" xfId="0" applyFont="1" applyFill="1" applyBorder="1" applyAlignment="1">
      <alignment horizontal="center" vertical="center" wrapText="1" readingOrder="2"/>
    </xf>
    <xf numFmtId="0" fontId="12" fillId="0" borderId="3" xfId="0"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right" vertical="center" wrapText="1" readingOrder="2"/>
    </xf>
    <xf numFmtId="169" fontId="8" fillId="2" borderId="0" xfId="0" applyNumberFormat="1" applyFont="1" applyFill="1" applyAlignment="1">
      <alignment horizontal="right" vertical="center" readingOrder="2"/>
    </xf>
    <xf numFmtId="169" fontId="8" fillId="3" borderId="0" xfId="1" applyNumberFormat="1" applyFont="1" applyFill="1" applyAlignment="1">
      <alignment vertical="center" readingOrder="2"/>
    </xf>
    <xf numFmtId="169" fontId="6" fillId="3" borderId="0" xfId="0" applyNumberFormat="1" applyFont="1" applyFill="1" applyAlignment="1">
      <alignment horizontal="right"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8" fillId="0" borderId="0" xfId="1"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right" vertical="center" wrapText="1" readingOrder="2"/>
    </xf>
    <xf numFmtId="0" fontId="12" fillId="0" borderId="0" xfId="0" applyFont="1" applyFill="1" applyBorder="1" applyAlignment="1">
      <alignment horizontal="center" vertical="center" wrapText="1" readingOrder="2"/>
    </xf>
    <xf numFmtId="0" fontId="6" fillId="0" borderId="0" xfId="1" applyFont="1" applyFill="1" applyBorder="1" applyAlignment="1">
      <alignment horizontal="center" vertical="center" readingOrder="2"/>
    </xf>
    <xf numFmtId="0" fontId="8" fillId="0" borderId="2" xfId="1" applyFont="1" applyFill="1" applyBorder="1" applyAlignment="1">
      <alignment horizontal="center" vertical="center" readingOrder="2"/>
    </xf>
    <xf numFmtId="0" fontId="8" fillId="0" borderId="0" xfId="1" applyFont="1" applyFill="1" applyBorder="1" applyAlignment="1">
      <alignment horizontal="center" vertical="center" readingOrder="2"/>
    </xf>
    <xf numFmtId="0" fontId="6" fillId="0" borderId="3" xfId="1" applyFont="1" applyFill="1" applyBorder="1" applyAlignment="1">
      <alignment horizontal="center" vertical="center" readingOrder="2"/>
    </xf>
    <xf numFmtId="0" fontId="8" fillId="0" borderId="0" xfId="1" applyFont="1" applyFill="1" applyBorder="1" applyAlignment="1">
      <alignment horizontal="right" vertical="center" readingOrder="2"/>
    </xf>
    <xf numFmtId="0" fontId="8" fillId="0" borderId="0" xfId="1" applyFont="1" applyFill="1" applyAlignment="1">
      <alignment horizontal="center" vertical="center" readingOrder="2"/>
    </xf>
    <xf numFmtId="0" fontId="6" fillId="0" borderId="0" xfId="1" applyFont="1" applyFill="1" applyBorder="1" applyAlignment="1">
      <alignment horizontal="right" vertical="center" readingOrder="2"/>
    </xf>
    <xf numFmtId="0" fontId="11" fillId="0" borderId="0" xfId="0" applyFont="1" applyFill="1" applyAlignment="1">
      <alignment horizontal="right" vertical="center" wrapText="1" readingOrder="2"/>
    </xf>
    <xf numFmtId="0" fontId="6" fillId="0" borderId="2" xfId="1" applyFont="1" applyFill="1" applyBorder="1" applyAlignment="1">
      <alignment horizontal="center" vertical="center" readingOrder="2"/>
    </xf>
    <xf numFmtId="0" fontId="11" fillId="0" borderId="0" xfId="0" applyFont="1" applyFill="1" applyBorder="1" applyAlignment="1">
      <alignment horizontal="right" vertical="top" wrapText="1" readingOrder="2"/>
    </xf>
    <xf numFmtId="49" fontId="3" fillId="0" borderId="0" xfId="1" applyNumberFormat="1" applyFont="1" applyFill="1" applyBorder="1" applyAlignment="1">
      <alignment horizontal="right" vertical="center" wrapText="1" readingOrder="2"/>
    </xf>
    <xf numFmtId="0" fontId="1" fillId="0" borderId="0" xfId="0" applyFont="1" applyFill="1" applyAlignment="1">
      <alignment horizontal="right" vertical="center" wrapText="1" readingOrder="2"/>
    </xf>
    <xf numFmtId="0" fontId="2" fillId="0" borderId="0" xfId="0" applyFont="1" applyFill="1" applyAlignment="1">
      <alignment horizontal="right" vertical="center" readingOrder="2"/>
    </xf>
    <xf numFmtId="0" fontId="3" fillId="0" borderId="0" xfId="0" applyFont="1" applyFill="1" applyAlignment="1">
      <alignment horizontal="left" vertical="justify" readingOrder="2"/>
    </xf>
    <xf numFmtId="0" fontId="3" fillId="0" borderId="0" xfId="0" applyFont="1" applyFill="1" applyBorder="1" applyAlignment="1">
      <alignment horizontal="center" vertical="center" readingOrder="2"/>
    </xf>
    <xf numFmtId="0" fontId="3" fillId="0" borderId="0" xfId="0" applyFont="1" applyFill="1" applyAlignment="1">
      <alignment horizontal="right" vertical="center" readingOrder="2"/>
    </xf>
    <xf numFmtId="0" fontId="3" fillId="0" borderId="2" xfId="0" applyFont="1" applyFill="1" applyBorder="1" applyAlignment="1">
      <alignment horizontal="center" vertical="center" readingOrder="2"/>
    </xf>
    <xf numFmtId="0" fontId="3" fillId="0" borderId="0" xfId="0" applyFont="1" applyFill="1" applyAlignment="1">
      <alignment horizontal="center" vertical="center" readingOrder="2"/>
    </xf>
    <xf numFmtId="0" fontId="3" fillId="0" borderId="2" xfId="0" applyFont="1" applyFill="1" applyBorder="1" applyAlignment="1">
      <alignment horizontal="right" vertical="center" readingOrder="2"/>
    </xf>
    <xf numFmtId="0" fontId="3" fillId="0" borderId="0" xfId="0" applyFont="1" applyFill="1" applyAlignment="1">
      <alignment horizontal="right" vertical="center" wrapText="1" readingOrder="2"/>
    </xf>
    <xf numFmtId="0" fontId="1" fillId="0" borderId="3" xfId="0" applyFont="1" applyFill="1" applyBorder="1" applyAlignment="1">
      <alignment horizontal="center" vertical="center" wrapText="1" readingOrder="2"/>
    </xf>
    <xf numFmtId="0" fontId="12" fillId="0" borderId="0" xfId="0" applyFont="1" applyFill="1" applyBorder="1" applyAlignment="1">
      <alignment horizontal="center" vertical="center" wrapText="1" readingOrder="2"/>
    </xf>
    <xf numFmtId="0" fontId="12" fillId="0" borderId="3" xfId="0" applyFont="1" applyFill="1" applyBorder="1" applyAlignment="1">
      <alignment horizontal="center" vertical="center" wrapText="1" readingOrder="2"/>
    </xf>
    <xf numFmtId="49" fontId="6" fillId="0" borderId="0" xfId="1" applyNumberFormat="1" applyFont="1" applyFill="1" applyAlignment="1">
      <alignment horizontal="right" vertical="justify" wrapText="1" readingOrder="2"/>
    </xf>
    <xf numFmtId="0" fontId="12" fillId="0" borderId="0" xfId="0" applyFont="1" applyFill="1" applyAlignment="1">
      <alignment horizontal="center" vertical="center" readingOrder="2"/>
    </xf>
    <xf numFmtId="0" fontId="12" fillId="0" borderId="3" xfId="0" applyFont="1" applyFill="1" applyBorder="1" applyAlignment="1">
      <alignment horizontal="center" vertical="center" readingOrder="2"/>
    </xf>
    <xf numFmtId="0" fontId="6" fillId="0" borderId="0" xfId="1" applyFont="1" applyFill="1" applyAlignment="1">
      <alignment horizontal="center" vertical="center" readingOrder="2"/>
    </xf>
  </cellXfs>
  <cellStyles count="6">
    <cellStyle name="Comma 2" xfId="3" xr:uid="{00000000-0005-0000-0000-000000000000}"/>
    <cellStyle name="MS_Arabic 3" xfId="2" xr:uid="{00000000-0005-0000-0000-000001000000}"/>
    <cellStyle name="Normal 2" xfId="5" xr:uid="{00000000-0005-0000-0000-000003000000}"/>
    <cellStyle name="عادي" xfId="0" builtinId="0"/>
    <cellStyle name="عادي 2" xfId="4" xr:uid="{00000000-0005-0000-0000-000004000000}"/>
    <cellStyle name="عادي 9" xfId="1" xr:uid="{00000000-0005-0000-0000-000005000000}"/>
  </cellStyles>
  <dxfs count="0"/>
  <tableStyles count="0" defaultTableStyle="TableStyleMedium2" defaultPivotStyle="PivotStyleLight16"/>
  <colors>
    <mruColors>
      <color rgb="FFFFCCFF"/>
      <color rgb="FF286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tabColor rgb="FF286090"/>
  </sheetPr>
  <dimension ref="B1:I43"/>
  <sheetViews>
    <sheetView rightToLeft="1" topLeftCell="A16" zoomScale="115" zoomScaleNormal="115" zoomScaleSheetLayoutView="190" zoomScalePageLayoutView="90" workbookViewId="0">
      <selection activeCell="G33" sqref="G33"/>
    </sheetView>
  </sheetViews>
  <sheetFormatPr defaultColWidth="9.375" defaultRowHeight="20.25" x14ac:dyDescent="0.2"/>
  <cols>
    <col min="1" max="1" width="2.375" style="48" customWidth="1"/>
    <col min="2" max="2" width="35.875" style="48" customWidth="1"/>
    <col min="3" max="3" width="7.375" style="48" customWidth="1"/>
    <col min="4" max="4" width="1.5" style="48" customWidth="1"/>
    <col min="5" max="5" width="14" style="48" customWidth="1"/>
    <col min="6" max="6" width="1.125" style="48" customWidth="1"/>
    <col min="7" max="7" width="13.75" style="63" customWidth="1"/>
    <col min="8" max="8" width="2.875" style="48" customWidth="1"/>
    <col min="9" max="9" width="9.625" style="48" bestFit="1" customWidth="1"/>
    <col min="10" max="244" width="9.375" style="48"/>
    <col min="245" max="245" width="12.375" style="48" customWidth="1"/>
    <col min="246" max="246" width="31.625" style="48" customWidth="1"/>
    <col min="247" max="247" width="5" style="48" customWidth="1"/>
    <col min="248" max="248" width="1.625" style="48" customWidth="1"/>
    <col min="249" max="249" width="7.375" style="48" customWidth="1"/>
    <col min="250" max="250" width="2.375" style="48" customWidth="1"/>
    <col min="251" max="251" width="23" style="48" bestFit="1" customWidth="1"/>
    <col min="252" max="252" width="1.375" style="48" customWidth="1"/>
    <col min="253" max="253" width="23" style="48" bestFit="1" customWidth="1"/>
    <col min="254" max="254" width="1.375" style="48" customWidth="1"/>
    <col min="255" max="255" width="19.375" style="48" customWidth="1"/>
    <col min="256" max="256" width="29.375" style="48" customWidth="1"/>
    <col min="257" max="500" width="9.375" style="48"/>
    <col min="501" max="501" width="12.375" style="48" customWidth="1"/>
    <col min="502" max="502" width="31.625" style="48" customWidth="1"/>
    <col min="503" max="503" width="5" style="48" customWidth="1"/>
    <col min="504" max="504" width="1.625" style="48" customWidth="1"/>
    <col min="505" max="505" width="7.375" style="48" customWidth="1"/>
    <col min="506" max="506" width="2.375" style="48" customWidth="1"/>
    <col min="507" max="507" width="23" style="48" bestFit="1" customWidth="1"/>
    <col min="508" max="508" width="1.375" style="48" customWidth="1"/>
    <col min="509" max="509" width="23" style="48" bestFit="1" customWidth="1"/>
    <col min="510" max="510" width="1.375" style="48" customWidth="1"/>
    <col min="511" max="511" width="19.375" style="48" customWidth="1"/>
    <col min="512" max="512" width="29.375" style="48" customWidth="1"/>
    <col min="513" max="756" width="9.375" style="48"/>
    <col min="757" max="757" width="12.375" style="48" customWidth="1"/>
    <col min="758" max="758" width="31.625" style="48" customWidth="1"/>
    <col min="759" max="759" width="5" style="48" customWidth="1"/>
    <col min="760" max="760" width="1.625" style="48" customWidth="1"/>
    <col min="761" max="761" width="7.375" style="48" customWidth="1"/>
    <col min="762" max="762" width="2.375" style="48" customWidth="1"/>
    <col min="763" max="763" width="23" style="48" bestFit="1" customWidth="1"/>
    <col min="764" max="764" width="1.375" style="48" customWidth="1"/>
    <col min="765" max="765" width="23" style="48" bestFit="1" customWidth="1"/>
    <col min="766" max="766" width="1.375" style="48" customWidth="1"/>
    <col min="767" max="767" width="19.375" style="48" customWidth="1"/>
    <col min="768" max="768" width="29.375" style="48" customWidth="1"/>
    <col min="769" max="1012" width="9.375" style="48"/>
    <col min="1013" max="1013" width="12.375" style="48" customWidth="1"/>
    <col min="1014" max="1014" width="31.625" style="48" customWidth="1"/>
    <col min="1015" max="1015" width="5" style="48" customWidth="1"/>
    <col min="1016" max="1016" width="1.625" style="48" customWidth="1"/>
    <col min="1017" max="1017" width="7.375" style="48" customWidth="1"/>
    <col min="1018" max="1018" width="2.375" style="48" customWidth="1"/>
    <col min="1019" max="1019" width="23" style="48" bestFit="1" customWidth="1"/>
    <col min="1020" max="1020" width="1.375" style="48" customWidth="1"/>
    <col min="1021" max="1021" width="23" style="48" bestFit="1" customWidth="1"/>
    <col min="1022" max="1022" width="1.375" style="48" customWidth="1"/>
    <col min="1023" max="1023" width="19.375" style="48" customWidth="1"/>
    <col min="1024" max="1024" width="29.375" style="48" customWidth="1"/>
    <col min="1025" max="1268" width="9.375" style="48"/>
    <col min="1269" max="1269" width="12.375" style="48" customWidth="1"/>
    <col min="1270" max="1270" width="31.625" style="48" customWidth="1"/>
    <col min="1271" max="1271" width="5" style="48" customWidth="1"/>
    <col min="1272" max="1272" width="1.625" style="48" customWidth="1"/>
    <col min="1273" max="1273" width="7.375" style="48" customWidth="1"/>
    <col min="1274" max="1274" width="2.375" style="48" customWidth="1"/>
    <col min="1275" max="1275" width="23" style="48" bestFit="1" customWidth="1"/>
    <col min="1276" max="1276" width="1.375" style="48" customWidth="1"/>
    <col min="1277" max="1277" width="23" style="48" bestFit="1" customWidth="1"/>
    <col min="1278" max="1278" width="1.375" style="48" customWidth="1"/>
    <col min="1279" max="1279" width="19.375" style="48" customWidth="1"/>
    <col min="1280" max="1280" width="29.375" style="48" customWidth="1"/>
    <col min="1281" max="1524" width="9.375" style="48"/>
    <col min="1525" max="1525" width="12.375" style="48" customWidth="1"/>
    <col min="1526" max="1526" width="31.625" style="48" customWidth="1"/>
    <col min="1527" max="1527" width="5" style="48" customWidth="1"/>
    <col min="1528" max="1528" width="1.625" style="48" customWidth="1"/>
    <col min="1529" max="1529" width="7.375" style="48" customWidth="1"/>
    <col min="1530" max="1530" width="2.375" style="48" customWidth="1"/>
    <col min="1531" max="1531" width="23" style="48" bestFit="1" customWidth="1"/>
    <col min="1532" max="1532" width="1.375" style="48" customWidth="1"/>
    <col min="1533" max="1533" width="23" style="48" bestFit="1" customWidth="1"/>
    <col min="1534" max="1534" width="1.375" style="48" customWidth="1"/>
    <col min="1535" max="1535" width="19.375" style="48" customWidth="1"/>
    <col min="1536" max="1536" width="29.375" style="48" customWidth="1"/>
    <col min="1537" max="1780" width="9.375" style="48"/>
    <col min="1781" max="1781" width="12.375" style="48" customWidth="1"/>
    <col min="1782" max="1782" width="31.625" style="48" customWidth="1"/>
    <col min="1783" max="1783" width="5" style="48" customWidth="1"/>
    <col min="1784" max="1784" width="1.625" style="48" customWidth="1"/>
    <col min="1785" max="1785" width="7.375" style="48" customWidth="1"/>
    <col min="1786" max="1786" width="2.375" style="48" customWidth="1"/>
    <col min="1787" max="1787" width="23" style="48" bestFit="1" customWidth="1"/>
    <col min="1788" max="1788" width="1.375" style="48" customWidth="1"/>
    <col min="1789" max="1789" width="23" style="48" bestFit="1" customWidth="1"/>
    <col min="1790" max="1790" width="1.375" style="48" customWidth="1"/>
    <col min="1791" max="1791" width="19.375" style="48" customWidth="1"/>
    <col min="1792" max="1792" width="29.375" style="48" customWidth="1"/>
    <col min="1793" max="2036" width="9.375" style="48"/>
    <col min="2037" max="2037" width="12.375" style="48" customWidth="1"/>
    <col min="2038" max="2038" width="31.625" style="48" customWidth="1"/>
    <col min="2039" max="2039" width="5" style="48" customWidth="1"/>
    <col min="2040" max="2040" width="1.625" style="48" customWidth="1"/>
    <col min="2041" max="2041" width="7.375" style="48" customWidth="1"/>
    <col min="2042" max="2042" width="2.375" style="48" customWidth="1"/>
    <col min="2043" max="2043" width="23" style="48" bestFit="1" customWidth="1"/>
    <col min="2044" max="2044" width="1.375" style="48" customWidth="1"/>
    <col min="2045" max="2045" width="23" style="48" bestFit="1" customWidth="1"/>
    <col min="2046" max="2046" width="1.375" style="48" customWidth="1"/>
    <col min="2047" max="2047" width="19.375" style="48" customWidth="1"/>
    <col min="2048" max="2048" width="29.375" style="48" customWidth="1"/>
    <col min="2049" max="2292" width="9.375" style="48"/>
    <col min="2293" max="2293" width="12.375" style="48" customWidth="1"/>
    <col min="2294" max="2294" width="31.625" style="48" customWidth="1"/>
    <col min="2295" max="2295" width="5" style="48" customWidth="1"/>
    <col min="2296" max="2296" width="1.625" style="48" customWidth="1"/>
    <col min="2297" max="2297" width="7.375" style="48" customWidth="1"/>
    <col min="2298" max="2298" width="2.375" style="48" customWidth="1"/>
    <col min="2299" max="2299" width="23" style="48" bestFit="1" customWidth="1"/>
    <col min="2300" max="2300" width="1.375" style="48" customWidth="1"/>
    <col min="2301" max="2301" width="23" style="48" bestFit="1" customWidth="1"/>
    <col min="2302" max="2302" width="1.375" style="48" customWidth="1"/>
    <col min="2303" max="2303" width="19.375" style="48" customWidth="1"/>
    <col min="2304" max="2304" width="29.375" style="48" customWidth="1"/>
    <col min="2305" max="2548" width="9.375" style="48"/>
    <col min="2549" max="2549" width="12.375" style="48" customWidth="1"/>
    <col min="2550" max="2550" width="31.625" style="48" customWidth="1"/>
    <col min="2551" max="2551" width="5" style="48" customWidth="1"/>
    <col min="2552" max="2552" width="1.625" style="48" customWidth="1"/>
    <col min="2553" max="2553" width="7.375" style="48" customWidth="1"/>
    <col min="2554" max="2554" width="2.375" style="48" customWidth="1"/>
    <col min="2555" max="2555" width="23" style="48" bestFit="1" customWidth="1"/>
    <col min="2556" max="2556" width="1.375" style="48" customWidth="1"/>
    <col min="2557" max="2557" width="23" style="48" bestFit="1" customWidth="1"/>
    <col min="2558" max="2558" width="1.375" style="48" customWidth="1"/>
    <col min="2559" max="2559" width="19.375" style="48" customWidth="1"/>
    <col min="2560" max="2560" width="29.375" style="48" customWidth="1"/>
    <col min="2561" max="2804" width="9.375" style="48"/>
    <col min="2805" max="2805" width="12.375" style="48" customWidth="1"/>
    <col min="2806" max="2806" width="31.625" style="48" customWidth="1"/>
    <col min="2807" max="2807" width="5" style="48" customWidth="1"/>
    <col min="2808" max="2808" width="1.625" style="48" customWidth="1"/>
    <col min="2809" max="2809" width="7.375" style="48" customWidth="1"/>
    <col min="2810" max="2810" width="2.375" style="48" customWidth="1"/>
    <col min="2811" max="2811" width="23" style="48" bestFit="1" customWidth="1"/>
    <col min="2812" max="2812" width="1.375" style="48" customWidth="1"/>
    <col min="2813" max="2813" width="23" style="48" bestFit="1" customWidth="1"/>
    <col min="2814" max="2814" width="1.375" style="48" customWidth="1"/>
    <col min="2815" max="2815" width="19.375" style="48" customWidth="1"/>
    <col min="2816" max="2816" width="29.375" style="48" customWidth="1"/>
    <col min="2817" max="3060" width="9.375" style="48"/>
    <col min="3061" max="3061" width="12.375" style="48" customWidth="1"/>
    <col min="3062" max="3062" width="31.625" style="48" customWidth="1"/>
    <col min="3063" max="3063" width="5" style="48" customWidth="1"/>
    <col min="3064" max="3064" width="1.625" style="48" customWidth="1"/>
    <col min="3065" max="3065" width="7.375" style="48" customWidth="1"/>
    <col min="3066" max="3066" width="2.375" style="48" customWidth="1"/>
    <col min="3067" max="3067" width="23" style="48" bestFit="1" customWidth="1"/>
    <col min="3068" max="3068" width="1.375" style="48" customWidth="1"/>
    <col min="3069" max="3069" width="23" style="48" bestFit="1" customWidth="1"/>
    <col min="3070" max="3070" width="1.375" style="48" customWidth="1"/>
    <col min="3071" max="3071" width="19.375" style="48" customWidth="1"/>
    <col min="3072" max="3072" width="29.375" style="48" customWidth="1"/>
    <col min="3073" max="3316" width="9.375" style="48"/>
    <col min="3317" max="3317" width="12.375" style="48" customWidth="1"/>
    <col min="3318" max="3318" width="31.625" style="48" customWidth="1"/>
    <col min="3319" max="3319" width="5" style="48" customWidth="1"/>
    <col min="3320" max="3320" width="1.625" style="48" customWidth="1"/>
    <col min="3321" max="3321" width="7.375" style="48" customWidth="1"/>
    <col min="3322" max="3322" width="2.375" style="48" customWidth="1"/>
    <col min="3323" max="3323" width="23" style="48" bestFit="1" customWidth="1"/>
    <col min="3324" max="3324" width="1.375" style="48" customWidth="1"/>
    <col min="3325" max="3325" width="23" style="48" bestFit="1" customWidth="1"/>
    <col min="3326" max="3326" width="1.375" style="48" customWidth="1"/>
    <col min="3327" max="3327" width="19.375" style="48" customWidth="1"/>
    <col min="3328" max="3328" width="29.375" style="48" customWidth="1"/>
    <col min="3329" max="3572" width="9.375" style="48"/>
    <col min="3573" max="3573" width="12.375" style="48" customWidth="1"/>
    <col min="3574" max="3574" width="31.625" style="48" customWidth="1"/>
    <col min="3575" max="3575" width="5" style="48" customWidth="1"/>
    <col min="3576" max="3576" width="1.625" style="48" customWidth="1"/>
    <col min="3577" max="3577" width="7.375" style="48" customWidth="1"/>
    <col min="3578" max="3578" width="2.375" style="48" customWidth="1"/>
    <col min="3579" max="3579" width="23" style="48" bestFit="1" customWidth="1"/>
    <col min="3580" max="3580" width="1.375" style="48" customWidth="1"/>
    <col min="3581" max="3581" width="23" style="48" bestFit="1" customWidth="1"/>
    <col min="3582" max="3582" width="1.375" style="48" customWidth="1"/>
    <col min="3583" max="3583" width="19.375" style="48" customWidth="1"/>
    <col min="3584" max="3584" width="29.375" style="48" customWidth="1"/>
    <col min="3585" max="3828" width="9.375" style="48"/>
    <col min="3829" max="3829" width="12.375" style="48" customWidth="1"/>
    <col min="3830" max="3830" width="31.625" style="48" customWidth="1"/>
    <col min="3831" max="3831" width="5" style="48" customWidth="1"/>
    <col min="3832" max="3832" width="1.625" style="48" customWidth="1"/>
    <col min="3833" max="3833" width="7.375" style="48" customWidth="1"/>
    <col min="3834" max="3834" width="2.375" style="48" customWidth="1"/>
    <col min="3835" max="3835" width="23" style="48" bestFit="1" customWidth="1"/>
    <col min="3836" max="3836" width="1.375" style="48" customWidth="1"/>
    <col min="3837" max="3837" width="23" style="48" bestFit="1" customWidth="1"/>
    <col min="3838" max="3838" width="1.375" style="48" customWidth="1"/>
    <col min="3839" max="3839" width="19.375" style="48" customWidth="1"/>
    <col min="3840" max="3840" width="29.375" style="48" customWidth="1"/>
    <col min="3841" max="4084" width="9.375" style="48"/>
    <col min="4085" max="4085" width="12.375" style="48" customWidth="1"/>
    <col min="4086" max="4086" width="31.625" style="48" customWidth="1"/>
    <col min="4087" max="4087" width="5" style="48" customWidth="1"/>
    <col min="4088" max="4088" width="1.625" style="48" customWidth="1"/>
    <col min="4089" max="4089" width="7.375" style="48" customWidth="1"/>
    <col min="4090" max="4090" width="2.375" style="48" customWidth="1"/>
    <col min="4091" max="4091" width="23" style="48" bestFit="1" customWidth="1"/>
    <col min="4092" max="4092" width="1.375" style="48" customWidth="1"/>
    <col min="4093" max="4093" width="23" style="48" bestFit="1" customWidth="1"/>
    <col min="4094" max="4094" width="1.375" style="48" customWidth="1"/>
    <col min="4095" max="4095" width="19.375" style="48" customWidth="1"/>
    <col min="4096" max="4096" width="29.375" style="48" customWidth="1"/>
    <col min="4097" max="4340" width="9.375" style="48"/>
    <col min="4341" max="4341" width="12.375" style="48" customWidth="1"/>
    <col min="4342" max="4342" width="31.625" style="48" customWidth="1"/>
    <col min="4343" max="4343" width="5" style="48" customWidth="1"/>
    <col min="4344" max="4344" width="1.625" style="48" customWidth="1"/>
    <col min="4345" max="4345" width="7.375" style="48" customWidth="1"/>
    <col min="4346" max="4346" width="2.375" style="48" customWidth="1"/>
    <col min="4347" max="4347" width="23" style="48" bestFit="1" customWidth="1"/>
    <col min="4348" max="4348" width="1.375" style="48" customWidth="1"/>
    <col min="4349" max="4349" width="23" style="48" bestFit="1" customWidth="1"/>
    <col min="4350" max="4350" width="1.375" style="48" customWidth="1"/>
    <col min="4351" max="4351" width="19.375" style="48" customWidth="1"/>
    <col min="4352" max="4352" width="29.375" style="48" customWidth="1"/>
    <col min="4353" max="4596" width="9.375" style="48"/>
    <col min="4597" max="4597" width="12.375" style="48" customWidth="1"/>
    <col min="4598" max="4598" width="31.625" style="48" customWidth="1"/>
    <col min="4599" max="4599" width="5" style="48" customWidth="1"/>
    <col min="4600" max="4600" width="1.625" style="48" customWidth="1"/>
    <col min="4601" max="4601" width="7.375" style="48" customWidth="1"/>
    <col min="4602" max="4602" width="2.375" style="48" customWidth="1"/>
    <col min="4603" max="4603" width="23" style="48" bestFit="1" customWidth="1"/>
    <col min="4604" max="4604" width="1.375" style="48" customWidth="1"/>
    <col min="4605" max="4605" width="23" style="48" bestFit="1" customWidth="1"/>
    <col min="4606" max="4606" width="1.375" style="48" customWidth="1"/>
    <col min="4607" max="4607" width="19.375" style="48" customWidth="1"/>
    <col min="4608" max="4608" width="29.375" style="48" customWidth="1"/>
    <col min="4609" max="4852" width="9.375" style="48"/>
    <col min="4853" max="4853" width="12.375" style="48" customWidth="1"/>
    <col min="4854" max="4854" width="31.625" style="48" customWidth="1"/>
    <col min="4855" max="4855" width="5" style="48" customWidth="1"/>
    <col min="4856" max="4856" width="1.625" style="48" customWidth="1"/>
    <col min="4857" max="4857" width="7.375" style="48" customWidth="1"/>
    <col min="4858" max="4858" width="2.375" style="48" customWidth="1"/>
    <col min="4859" max="4859" width="23" style="48" bestFit="1" customWidth="1"/>
    <col min="4860" max="4860" width="1.375" style="48" customWidth="1"/>
    <col min="4861" max="4861" width="23" style="48" bestFit="1" customWidth="1"/>
    <col min="4862" max="4862" width="1.375" style="48" customWidth="1"/>
    <col min="4863" max="4863" width="19.375" style="48" customWidth="1"/>
    <col min="4864" max="4864" width="29.375" style="48" customWidth="1"/>
    <col min="4865" max="5108" width="9.375" style="48"/>
    <col min="5109" max="5109" width="12.375" style="48" customWidth="1"/>
    <col min="5110" max="5110" width="31.625" style="48" customWidth="1"/>
    <col min="5111" max="5111" width="5" style="48" customWidth="1"/>
    <col min="5112" max="5112" width="1.625" style="48" customWidth="1"/>
    <col min="5113" max="5113" width="7.375" style="48" customWidth="1"/>
    <col min="5114" max="5114" width="2.375" style="48" customWidth="1"/>
    <col min="5115" max="5115" width="23" style="48" bestFit="1" customWidth="1"/>
    <col min="5116" max="5116" width="1.375" style="48" customWidth="1"/>
    <col min="5117" max="5117" width="23" style="48" bestFit="1" customWidth="1"/>
    <col min="5118" max="5118" width="1.375" style="48" customWidth="1"/>
    <col min="5119" max="5119" width="19.375" style="48" customWidth="1"/>
    <col min="5120" max="5120" width="29.375" style="48" customWidth="1"/>
    <col min="5121" max="5364" width="9.375" style="48"/>
    <col min="5365" max="5365" width="12.375" style="48" customWidth="1"/>
    <col min="5366" max="5366" width="31.625" style="48" customWidth="1"/>
    <col min="5367" max="5367" width="5" style="48" customWidth="1"/>
    <col min="5368" max="5368" width="1.625" style="48" customWidth="1"/>
    <col min="5369" max="5369" width="7.375" style="48" customWidth="1"/>
    <col min="5370" max="5370" width="2.375" style="48" customWidth="1"/>
    <col min="5371" max="5371" width="23" style="48" bestFit="1" customWidth="1"/>
    <col min="5372" max="5372" width="1.375" style="48" customWidth="1"/>
    <col min="5373" max="5373" width="23" style="48" bestFit="1" customWidth="1"/>
    <col min="5374" max="5374" width="1.375" style="48" customWidth="1"/>
    <col min="5375" max="5375" width="19.375" style="48" customWidth="1"/>
    <col min="5376" max="5376" width="29.375" style="48" customWidth="1"/>
    <col min="5377" max="5620" width="9.375" style="48"/>
    <col min="5621" max="5621" width="12.375" style="48" customWidth="1"/>
    <col min="5622" max="5622" width="31.625" style="48" customWidth="1"/>
    <col min="5623" max="5623" width="5" style="48" customWidth="1"/>
    <col min="5624" max="5624" width="1.625" style="48" customWidth="1"/>
    <col min="5625" max="5625" width="7.375" style="48" customWidth="1"/>
    <col min="5626" max="5626" width="2.375" style="48" customWidth="1"/>
    <col min="5627" max="5627" width="23" style="48" bestFit="1" customWidth="1"/>
    <col min="5628" max="5628" width="1.375" style="48" customWidth="1"/>
    <col min="5629" max="5629" width="23" style="48" bestFit="1" customWidth="1"/>
    <col min="5630" max="5630" width="1.375" style="48" customWidth="1"/>
    <col min="5631" max="5631" width="19.375" style="48" customWidth="1"/>
    <col min="5632" max="5632" width="29.375" style="48" customWidth="1"/>
    <col min="5633" max="5876" width="9.375" style="48"/>
    <col min="5877" max="5877" width="12.375" style="48" customWidth="1"/>
    <col min="5878" max="5878" width="31.625" style="48" customWidth="1"/>
    <col min="5879" max="5879" width="5" style="48" customWidth="1"/>
    <col min="5880" max="5880" width="1.625" style="48" customWidth="1"/>
    <col min="5881" max="5881" width="7.375" style="48" customWidth="1"/>
    <col min="5882" max="5882" width="2.375" style="48" customWidth="1"/>
    <col min="5883" max="5883" width="23" style="48" bestFit="1" customWidth="1"/>
    <col min="5884" max="5884" width="1.375" style="48" customWidth="1"/>
    <col min="5885" max="5885" width="23" style="48" bestFit="1" customWidth="1"/>
    <col min="5886" max="5886" width="1.375" style="48" customWidth="1"/>
    <col min="5887" max="5887" width="19.375" style="48" customWidth="1"/>
    <col min="5888" max="5888" width="29.375" style="48" customWidth="1"/>
    <col min="5889" max="6132" width="9.375" style="48"/>
    <col min="6133" max="6133" width="12.375" style="48" customWidth="1"/>
    <col min="6134" max="6134" width="31.625" style="48" customWidth="1"/>
    <col min="6135" max="6135" width="5" style="48" customWidth="1"/>
    <col min="6136" max="6136" width="1.625" style="48" customWidth="1"/>
    <col min="6137" max="6137" width="7.375" style="48" customWidth="1"/>
    <col min="6138" max="6138" width="2.375" style="48" customWidth="1"/>
    <col min="6139" max="6139" width="23" style="48" bestFit="1" customWidth="1"/>
    <col min="6140" max="6140" width="1.375" style="48" customWidth="1"/>
    <col min="6141" max="6141" width="23" style="48" bestFit="1" customWidth="1"/>
    <col min="6142" max="6142" width="1.375" style="48" customWidth="1"/>
    <col min="6143" max="6143" width="19.375" style="48" customWidth="1"/>
    <col min="6144" max="6144" width="29.375" style="48" customWidth="1"/>
    <col min="6145" max="6388" width="9.375" style="48"/>
    <col min="6389" max="6389" width="12.375" style="48" customWidth="1"/>
    <col min="6390" max="6390" width="31.625" style="48" customWidth="1"/>
    <col min="6391" max="6391" width="5" style="48" customWidth="1"/>
    <col min="6392" max="6392" width="1.625" style="48" customWidth="1"/>
    <col min="6393" max="6393" width="7.375" style="48" customWidth="1"/>
    <col min="6394" max="6394" width="2.375" style="48" customWidth="1"/>
    <col min="6395" max="6395" width="23" style="48" bestFit="1" customWidth="1"/>
    <col min="6396" max="6396" width="1.375" style="48" customWidth="1"/>
    <col min="6397" max="6397" width="23" style="48" bestFit="1" customWidth="1"/>
    <col min="6398" max="6398" width="1.375" style="48" customWidth="1"/>
    <col min="6399" max="6399" width="19.375" style="48" customWidth="1"/>
    <col min="6400" max="6400" width="29.375" style="48" customWidth="1"/>
    <col min="6401" max="6644" width="9.375" style="48"/>
    <col min="6645" max="6645" width="12.375" style="48" customWidth="1"/>
    <col min="6646" max="6646" width="31.625" style="48" customWidth="1"/>
    <col min="6647" max="6647" width="5" style="48" customWidth="1"/>
    <col min="6648" max="6648" width="1.625" style="48" customWidth="1"/>
    <col min="6649" max="6649" width="7.375" style="48" customWidth="1"/>
    <col min="6650" max="6650" width="2.375" style="48" customWidth="1"/>
    <col min="6651" max="6651" width="23" style="48" bestFit="1" customWidth="1"/>
    <col min="6652" max="6652" width="1.375" style="48" customWidth="1"/>
    <col min="6653" max="6653" width="23" style="48" bestFit="1" customWidth="1"/>
    <col min="6654" max="6654" width="1.375" style="48" customWidth="1"/>
    <col min="6655" max="6655" width="19.375" style="48" customWidth="1"/>
    <col min="6656" max="6656" width="29.375" style="48" customWidth="1"/>
    <col min="6657" max="6900" width="9.375" style="48"/>
    <col min="6901" max="6901" width="12.375" style="48" customWidth="1"/>
    <col min="6902" max="6902" width="31.625" style="48" customWidth="1"/>
    <col min="6903" max="6903" width="5" style="48" customWidth="1"/>
    <col min="6904" max="6904" width="1.625" style="48" customWidth="1"/>
    <col min="6905" max="6905" width="7.375" style="48" customWidth="1"/>
    <col min="6906" max="6906" width="2.375" style="48" customWidth="1"/>
    <col min="6907" max="6907" width="23" style="48" bestFit="1" customWidth="1"/>
    <col min="6908" max="6908" width="1.375" style="48" customWidth="1"/>
    <col min="6909" max="6909" width="23" style="48" bestFit="1" customWidth="1"/>
    <col min="6910" max="6910" width="1.375" style="48" customWidth="1"/>
    <col min="6911" max="6911" width="19.375" style="48" customWidth="1"/>
    <col min="6912" max="6912" width="29.375" style="48" customWidth="1"/>
    <col min="6913" max="7156" width="9.375" style="48"/>
    <col min="7157" max="7157" width="12.375" style="48" customWidth="1"/>
    <col min="7158" max="7158" width="31.625" style="48" customWidth="1"/>
    <col min="7159" max="7159" width="5" style="48" customWidth="1"/>
    <col min="7160" max="7160" width="1.625" style="48" customWidth="1"/>
    <col min="7161" max="7161" width="7.375" style="48" customWidth="1"/>
    <col min="7162" max="7162" width="2.375" style="48" customWidth="1"/>
    <col min="7163" max="7163" width="23" style="48" bestFit="1" customWidth="1"/>
    <col min="7164" max="7164" width="1.375" style="48" customWidth="1"/>
    <col min="7165" max="7165" width="23" style="48" bestFit="1" customWidth="1"/>
    <col min="7166" max="7166" width="1.375" style="48" customWidth="1"/>
    <col min="7167" max="7167" width="19.375" style="48" customWidth="1"/>
    <col min="7168" max="7168" width="29.375" style="48" customWidth="1"/>
    <col min="7169" max="7412" width="9.375" style="48"/>
    <col min="7413" max="7413" width="12.375" style="48" customWidth="1"/>
    <col min="7414" max="7414" width="31.625" style="48" customWidth="1"/>
    <col min="7415" max="7415" width="5" style="48" customWidth="1"/>
    <col min="7416" max="7416" width="1.625" style="48" customWidth="1"/>
    <col min="7417" max="7417" width="7.375" style="48" customWidth="1"/>
    <col min="7418" max="7418" width="2.375" style="48" customWidth="1"/>
    <col min="7419" max="7419" width="23" style="48" bestFit="1" customWidth="1"/>
    <col min="7420" max="7420" width="1.375" style="48" customWidth="1"/>
    <col min="7421" max="7421" width="23" style="48" bestFit="1" customWidth="1"/>
    <col min="7422" max="7422" width="1.375" style="48" customWidth="1"/>
    <col min="7423" max="7423" width="19.375" style="48" customWidth="1"/>
    <col min="7424" max="7424" width="29.375" style="48" customWidth="1"/>
    <col min="7425" max="7668" width="9.375" style="48"/>
    <col min="7669" max="7669" width="12.375" style="48" customWidth="1"/>
    <col min="7670" max="7670" width="31.625" style="48" customWidth="1"/>
    <col min="7671" max="7671" width="5" style="48" customWidth="1"/>
    <col min="7672" max="7672" width="1.625" style="48" customWidth="1"/>
    <col min="7673" max="7673" width="7.375" style="48" customWidth="1"/>
    <col min="7674" max="7674" width="2.375" style="48" customWidth="1"/>
    <col min="7675" max="7675" width="23" style="48" bestFit="1" customWidth="1"/>
    <col min="7676" max="7676" width="1.375" style="48" customWidth="1"/>
    <col min="7677" max="7677" width="23" style="48" bestFit="1" customWidth="1"/>
    <col min="7678" max="7678" width="1.375" style="48" customWidth="1"/>
    <col min="7679" max="7679" width="19.375" style="48" customWidth="1"/>
    <col min="7680" max="7680" width="29.375" style="48" customWidth="1"/>
    <col min="7681" max="7924" width="9.375" style="48"/>
    <col min="7925" max="7925" width="12.375" style="48" customWidth="1"/>
    <col min="7926" max="7926" width="31.625" style="48" customWidth="1"/>
    <col min="7927" max="7927" width="5" style="48" customWidth="1"/>
    <col min="7928" max="7928" width="1.625" style="48" customWidth="1"/>
    <col min="7929" max="7929" width="7.375" style="48" customWidth="1"/>
    <col min="7930" max="7930" width="2.375" style="48" customWidth="1"/>
    <col min="7931" max="7931" width="23" style="48" bestFit="1" customWidth="1"/>
    <col min="7932" max="7932" width="1.375" style="48" customWidth="1"/>
    <col min="7933" max="7933" width="23" style="48" bestFit="1" customWidth="1"/>
    <col min="7934" max="7934" width="1.375" style="48" customWidth="1"/>
    <col min="7935" max="7935" width="19.375" style="48" customWidth="1"/>
    <col min="7936" max="7936" width="29.375" style="48" customWidth="1"/>
    <col min="7937" max="8180" width="9.375" style="48"/>
    <col min="8181" max="8181" width="12.375" style="48" customWidth="1"/>
    <col min="8182" max="8182" width="31.625" style="48" customWidth="1"/>
    <col min="8183" max="8183" width="5" style="48" customWidth="1"/>
    <col min="8184" max="8184" width="1.625" style="48" customWidth="1"/>
    <col min="8185" max="8185" width="7.375" style="48" customWidth="1"/>
    <col min="8186" max="8186" width="2.375" style="48" customWidth="1"/>
    <col min="8187" max="8187" width="23" style="48" bestFit="1" customWidth="1"/>
    <col min="8188" max="8188" width="1.375" style="48" customWidth="1"/>
    <col min="8189" max="8189" width="23" style="48" bestFit="1" customWidth="1"/>
    <col min="8190" max="8190" width="1.375" style="48" customWidth="1"/>
    <col min="8191" max="8191" width="19.375" style="48" customWidth="1"/>
    <col min="8192" max="8192" width="29.375" style="48" customWidth="1"/>
    <col min="8193" max="8436" width="9.375" style="48"/>
    <col min="8437" max="8437" width="12.375" style="48" customWidth="1"/>
    <col min="8438" max="8438" width="31.625" style="48" customWidth="1"/>
    <col min="8439" max="8439" width="5" style="48" customWidth="1"/>
    <col min="8440" max="8440" width="1.625" style="48" customWidth="1"/>
    <col min="8441" max="8441" width="7.375" style="48" customWidth="1"/>
    <col min="8442" max="8442" width="2.375" style="48" customWidth="1"/>
    <col min="8443" max="8443" width="23" style="48" bestFit="1" customWidth="1"/>
    <col min="8444" max="8444" width="1.375" style="48" customWidth="1"/>
    <col min="8445" max="8445" width="23" style="48" bestFit="1" customWidth="1"/>
    <col min="8446" max="8446" width="1.375" style="48" customWidth="1"/>
    <col min="8447" max="8447" width="19.375" style="48" customWidth="1"/>
    <col min="8448" max="8448" width="29.375" style="48" customWidth="1"/>
    <col min="8449" max="8692" width="9.375" style="48"/>
    <col min="8693" max="8693" width="12.375" style="48" customWidth="1"/>
    <col min="8694" max="8694" width="31.625" style="48" customWidth="1"/>
    <col min="8695" max="8695" width="5" style="48" customWidth="1"/>
    <col min="8696" max="8696" width="1.625" style="48" customWidth="1"/>
    <col min="8697" max="8697" width="7.375" style="48" customWidth="1"/>
    <col min="8698" max="8698" width="2.375" style="48" customWidth="1"/>
    <col min="8699" max="8699" width="23" style="48" bestFit="1" customWidth="1"/>
    <col min="8700" max="8700" width="1.375" style="48" customWidth="1"/>
    <col min="8701" max="8701" width="23" style="48" bestFit="1" customWidth="1"/>
    <col min="8702" max="8702" width="1.375" style="48" customWidth="1"/>
    <col min="8703" max="8703" width="19.375" style="48" customWidth="1"/>
    <col min="8704" max="8704" width="29.375" style="48" customWidth="1"/>
    <col min="8705" max="8948" width="9.375" style="48"/>
    <col min="8949" max="8949" width="12.375" style="48" customWidth="1"/>
    <col min="8950" max="8950" width="31.625" style="48" customWidth="1"/>
    <col min="8951" max="8951" width="5" style="48" customWidth="1"/>
    <col min="8952" max="8952" width="1.625" style="48" customWidth="1"/>
    <col min="8953" max="8953" width="7.375" style="48" customWidth="1"/>
    <col min="8954" max="8954" width="2.375" style="48" customWidth="1"/>
    <col min="8955" max="8955" width="23" style="48" bestFit="1" customWidth="1"/>
    <col min="8956" max="8956" width="1.375" style="48" customWidth="1"/>
    <col min="8957" max="8957" width="23" style="48" bestFit="1" customWidth="1"/>
    <col min="8958" max="8958" width="1.375" style="48" customWidth="1"/>
    <col min="8959" max="8959" width="19.375" style="48" customWidth="1"/>
    <col min="8960" max="8960" width="29.375" style="48" customWidth="1"/>
    <col min="8961" max="9204" width="9.375" style="48"/>
    <col min="9205" max="9205" width="12.375" style="48" customWidth="1"/>
    <col min="9206" max="9206" width="31.625" style="48" customWidth="1"/>
    <col min="9207" max="9207" width="5" style="48" customWidth="1"/>
    <col min="9208" max="9208" width="1.625" style="48" customWidth="1"/>
    <col min="9209" max="9209" width="7.375" style="48" customWidth="1"/>
    <col min="9210" max="9210" width="2.375" style="48" customWidth="1"/>
    <col min="9211" max="9211" width="23" style="48" bestFit="1" customWidth="1"/>
    <col min="9212" max="9212" width="1.375" style="48" customWidth="1"/>
    <col min="9213" max="9213" width="23" style="48" bestFit="1" customWidth="1"/>
    <col min="9214" max="9214" width="1.375" style="48" customWidth="1"/>
    <col min="9215" max="9215" width="19.375" style="48" customWidth="1"/>
    <col min="9216" max="9216" width="29.375" style="48" customWidth="1"/>
    <col min="9217" max="9460" width="9.375" style="48"/>
    <col min="9461" max="9461" width="12.375" style="48" customWidth="1"/>
    <col min="9462" max="9462" width="31.625" style="48" customWidth="1"/>
    <col min="9463" max="9463" width="5" style="48" customWidth="1"/>
    <col min="9464" max="9464" width="1.625" style="48" customWidth="1"/>
    <col min="9465" max="9465" width="7.375" style="48" customWidth="1"/>
    <col min="9466" max="9466" width="2.375" style="48" customWidth="1"/>
    <col min="9467" max="9467" width="23" style="48" bestFit="1" customWidth="1"/>
    <col min="9468" max="9468" width="1.375" style="48" customWidth="1"/>
    <col min="9469" max="9469" width="23" style="48" bestFit="1" customWidth="1"/>
    <col min="9470" max="9470" width="1.375" style="48" customWidth="1"/>
    <col min="9471" max="9471" width="19.375" style="48" customWidth="1"/>
    <col min="9472" max="9472" width="29.375" style="48" customWidth="1"/>
    <col min="9473" max="9716" width="9.375" style="48"/>
    <col min="9717" max="9717" width="12.375" style="48" customWidth="1"/>
    <col min="9718" max="9718" width="31.625" style="48" customWidth="1"/>
    <col min="9719" max="9719" width="5" style="48" customWidth="1"/>
    <col min="9720" max="9720" width="1.625" style="48" customWidth="1"/>
    <col min="9721" max="9721" width="7.375" style="48" customWidth="1"/>
    <col min="9722" max="9722" width="2.375" style="48" customWidth="1"/>
    <col min="9723" max="9723" width="23" style="48" bestFit="1" customWidth="1"/>
    <col min="9724" max="9724" width="1.375" style="48" customWidth="1"/>
    <col min="9725" max="9725" width="23" style="48" bestFit="1" customWidth="1"/>
    <col min="9726" max="9726" width="1.375" style="48" customWidth="1"/>
    <col min="9727" max="9727" width="19.375" style="48" customWidth="1"/>
    <col min="9728" max="9728" width="29.375" style="48" customWidth="1"/>
    <col min="9729" max="9972" width="9.375" style="48"/>
    <col min="9973" max="9973" width="12.375" style="48" customWidth="1"/>
    <col min="9974" max="9974" width="31.625" style="48" customWidth="1"/>
    <col min="9975" max="9975" width="5" style="48" customWidth="1"/>
    <col min="9976" max="9976" width="1.625" style="48" customWidth="1"/>
    <col min="9977" max="9977" width="7.375" style="48" customWidth="1"/>
    <col min="9978" max="9978" width="2.375" style="48" customWidth="1"/>
    <col min="9979" max="9979" width="23" style="48" bestFit="1" customWidth="1"/>
    <col min="9980" max="9980" width="1.375" style="48" customWidth="1"/>
    <col min="9981" max="9981" width="23" style="48" bestFit="1" customWidth="1"/>
    <col min="9982" max="9982" width="1.375" style="48" customWidth="1"/>
    <col min="9983" max="9983" width="19.375" style="48" customWidth="1"/>
    <col min="9984" max="9984" width="29.375" style="48" customWidth="1"/>
    <col min="9985" max="10228" width="9.375" style="48"/>
    <col min="10229" max="10229" width="12.375" style="48" customWidth="1"/>
    <col min="10230" max="10230" width="31.625" style="48" customWidth="1"/>
    <col min="10231" max="10231" width="5" style="48" customWidth="1"/>
    <col min="10232" max="10232" width="1.625" style="48" customWidth="1"/>
    <col min="10233" max="10233" width="7.375" style="48" customWidth="1"/>
    <col min="10234" max="10234" width="2.375" style="48" customWidth="1"/>
    <col min="10235" max="10235" width="23" style="48" bestFit="1" customWidth="1"/>
    <col min="10236" max="10236" width="1.375" style="48" customWidth="1"/>
    <col min="10237" max="10237" width="23" style="48" bestFit="1" customWidth="1"/>
    <col min="10238" max="10238" width="1.375" style="48" customWidth="1"/>
    <col min="10239" max="10239" width="19.375" style="48" customWidth="1"/>
    <col min="10240" max="10240" width="29.375" style="48" customWidth="1"/>
    <col min="10241" max="10484" width="9.375" style="48"/>
    <col min="10485" max="10485" width="12.375" style="48" customWidth="1"/>
    <col min="10486" max="10486" width="31.625" style="48" customWidth="1"/>
    <col min="10487" max="10487" width="5" style="48" customWidth="1"/>
    <col min="10488" max="10488" width="1.625" style="48" customWidth="1"/>
    <col min="10489" max="10489" width="7.375" style="48" customWidth="1"/>
    <col min="10490" max="10490" width="2.375" style="48" customWidth="1"/>
    <col min="10491" max="10491" width="23" style="48" bestFit="1" customWidth="1"/>
    <col min="10492" max="10492" width="1.375" style="48" customWidth="1"/>
    <col min="10493" max="10493" width="23" style="48" bestFit="1" customWidth="1"/>
    <col min="10494" max="10494" width="1.375" style="48" customWidth="1"/>
    <col min="10495" max="10495" width="19.375" style="48" customWidth="1"/>
    <col min="10496" max="10496" width="29.375" style="48" customWidth="1"/>
    <col min="10497" max="10740" width="9.375" style="48"/>
    <col min="10741" max="10741" width="12.375" style="48" customWidth="1"/>
    <col min="10742" max="10742" width="31.625" style="48" customWidth="1"/>
    <col min="10743" max="10743" width="5" style="48" customWidth="1"/>
    <col min="10744" max="10744" width="1.625" style="48" customWidth="1"/>
    <col min="10745" max="10745" width="7.375" style="48" customWidth="1"/>
    <col min="10746" max="10746" width="2.375" style="48" customWidth="1"/>
    <col min="10747" max="10747" width="23" style="48" bestFit="1" customWidth="1"/>
    <col min="10748" max="10748" width="1.375" style="48" customWidth="1"/>
    <col min="10749" max="10749" width="23" style="48" bestFit="1" customWidth="1"/>
    <col min="10750" max="10750" width="1.375" style="48" customWidth="1"/>
    <col min="10751" max="10751" width="19.375" style="48" customWidth="1"/>
    <col min="10752" max="10752" width="29.375" style="48" customWidth="1"/>
    <col min="10753" max="10996" width="9.375" style="48"/>
    <col min="10997" max="10997" width="12.375" style="48" customWidth="1"/>
    <col min="10998" max="10998" width="31.625" style="48" customWidth="1"/>
    <col min="10999" max="10999" width="5" style="48" customWidth="1"/>
    <col min="11000" max="11000" width="1.625" style="48" customWidth="1"/>
    <col min="11001" max="11001" width="7.375" style="48" customWidth="1"/>
    <col min="11002" max="11002" width="2.375" style="48" customWidth="1"/>
    <col min="11003" max="11003" width="23" style="48" bestFit="1" customWidth="1"/>
    <col min="11004" max="11004" width="1.375" style="48" customWidth="1"/>
    <col min="11005" max="11005" width="23" style="48" bestFit="1" customWidth="1"/>
    <col min="11006" max="11006" width="1.375" style="48" customWidth="1"/>
    <col min="11007" max="11007" width="19.375" style="48" customWidth="1"/>
    <col min="11008" max="11008" width="29.375" style="48" customWidth="1"/>
    <col min="11009" max="11252" width="9.375" style="48"/>
    <col min="11253" max="11253" width="12.375" style="48" customWidth="1"/>
    <col min="11254" max="11254" width="31.625" style="48" customWidth="1"/>
    <col min="11255" max="11255" width="5" style="48" customWidth="1"/>
    <col min="11256" max="11256" width="1.625" style="48" customWidth="1"/>
    <col min="11257" max="11257" width="7.375" style="48" customWidth="1"/>
    <col min="11258" max="11258" width="2.375" style="48" customWidth="1"/>
    <col min="11259" max="11259" width="23" style="48" bestFit="1" customWidth="1"/>
    <col min="11260" max="11260" width="1.375" style="48" customWidth="1"/>
    <col min="11261" max="11261" width="23" style="48" bestFit="1" customWidth="1"/>
    <col min="11262" max="11262" width="1.375" style="48" customWidth="1"/>
    <col min="11263" max="11263" width="19.375" style="48" customWidth="1"/>
    <col min="11264" max="11264" width="29.375" style="48" customWidth="1"/>
    <col min="11265" max="11508" width="9.375" style="48"/>
    <col min="11509" max="11509" width="12.375" style="48" customWidth="1"/>
    <col min="11510" max="11510" width="31.625" style="48" customWidth="1"/>
    <col min="11511" max="11511" width="5" style="48" customWidth="1"/>
    <col min="11512" max="11512" width="1.625" style="48" customWidth="1"/>
    <col min="11513" max="11513" width="7.375" style="48" customWidth="1"/>
    <col min="11514" max="11514" width="2.375" style="48" customWidth="1"/>
    <col min="11515" max="11515" width="23" style="48" bestFit="1" customWidth="1"/>
    <col min="11516" max="11516" width="1.375" style="48" customWidth="1"/>
    <col min="11517" max="11517" width="23" style="48" bestFit="1" customWidth="1"/>
    <col min="11518" max="11518" width="1.375" style="48" customWidth="1"/>
    <col min="11519" max="11519" width="19.375" style="48" customWidth="1"/>
    <col min="11520" max="11520" width="29.375" style="48" customWidth="1"/>
    <col min="11521" max="11764" width="9.375" style="48"/>
    <col min="11765" max="11765" width="12.375" style="48" customWidth="1"/>
    <col min="11766" max="11766" width="31.625" style="48" customWidth="1"/>
    <col min="11767" max="11767" width="5" style="48" customWidth="1"/>
    <col min="11768" max="11768" width="1.625" style="48" customWidth="1"/>
    <col min="11769" max="11769" width="7.375" style="48" customWidth="1"/>
    <col min="11770" max="11770" width="2.375" style="48" customWidth="1"/>
    <col min="11771" max="11771" width="23" style="48" bestFit="1" customWidth="1"/>
    <col min="11772" max="11772" width="1.375" style="48" customWidth="1"/>
    <col min="11773" max="11773" width="23" style="48" bestFit="1" customWidth="1"/>
    <col min="11774" max="11774" width="1.375" style="48" customWidth="1"/>
    <col min="11775" max="11775" width="19.375" style="48" customWidth="1"/>
    <col min="11776" max="11776" width="29.375" style="48" customWidth="1"/>
    <col min="11777" max="12020" width="9.375" style="48"/>
    <col min="12021" max="12021" width="12.375" style="48" customWidth="1"/>
    <col min="12022" max="12022" width="31.625" style="48" customWidth="1"/>
    <col min="12023" max="12023" width="5" style="48" customWidth="1"/>
    <col min="12024" max="12024" width="1.625" style="48" customWidth="1"/>
    <col min="12025" max="12025" width="7.375" style="48" customWidth="1"/>
    <col min="12026" max="12026" width="2.375" style="48" customWidth="1"/>
    <col min="12027" max="12027" width="23" style="48" bestFit="1" customWidth="1"/>
    <col min="12028" max="12028" width="1.375" style="48" customWidth="1"/>
    <col min="12029" max="12029" width="23" style="48" bestFit="1" customWidth="1"/>
    <col min="12030" max="12030" width="1.375" style="48" customWidth="1"/>
    <col min="12031" max="12031" width="19.375" style="48" customWidth="1"/>
    <col min="12032" max="12032" width="29.375" style="48" customWidth="1"/>
    <col min="12033" max="12276" width="9.375" style="48"/>
    <col min="12277" max="12277" width="12.375" style="48" customWidth="1"/>
    <col min="12278" max="12278" width="31.625" style="48" customWidth="1"/>
    <col min="12279" max="12279" width="5" style="48" customWidth="1"/>
    <col min="12280" max="12280" width="1.625" style="48" customWidth="1"/>
    <col min="12281" max="12281" width="7.375" style="48" customWidth="1"/>
    <col min="12282" max="12282" width="2.375" style="48" customWidth="1"/>
    <col min="12283" max="12283" width="23" style="48" bestFit="1" customWidth="1"/>
    <col min="12284" max="12284" width="1.375" style="48" customWidth="1"/>
    <col min="12285" max="12285" width="23" style="48" bestFit="1" customWidth="1"/>
    <col min="12286" max="12286" width="1.375" style="48" customWidth="1"/>
    <col min="12287" max="12287" width="19.375" style="48" customWidth="1"/>
    <col min="12288" max="12288" width="29.375" style="48" customWidth="1"/>
    <col min="12289" max="12532" width="9.375" style="48"/>
    <col min="12533" max="12533" width="12.375" style="48" customWidth="1"/>
    <col min="12534" max="12534" width="31.625" style="48" customWidth="1"/>
    <col min="12535" max="12535" width="5" style="48" customWidth="1"/>
    <col min="12536" max="12536" width="1.625" style="48" customWidth="1"/>
    <col min="12537" max="12537" width="7.375" style="48" customWidth="1"/>
    <col min="12538" max="12538" width="2.375" style="48" customWidth="1"/>
    <col min="12539" max="12539" width="23" style="48" bestFit="1" customWidth="1"/>
    <col min="12540" max="12540" width="1.375" style="48" customWidth="1"/>
    <col min="12541" max="12541" width="23" style="48" bestFit="1" customWidth="1"/>
    <col min="12542" max="12542" width="1.375" style="48" customWidth="1"/>
    <col min="12543" max="12543" width="19.375" style="48" customWidth="1"/>
    <col min="12544" max="12544" width="29.375" style="48" customWidth="1"/>
    <col min="12545" max="12788" width="9.375" style="48"/>
    <col min="12789" max="12789" width="12.375" style="48" customWidth="1"/>
    <col min="12790" max="12790" width="31.625" style="48" customWidth="1"/>
    <col min="12791" max="12791" width="5" style="48" customWidth="1"/>
    <col min="12792" max="12792" width="1.625" style="48" customWidth="1"/>
    <col min="12793" max="12793" width="7.375" style="48" customWidth="1"/>
    <col min="12794" max="12794" width="2.375" style="48" customWidth="1"/>
    <col min="12795" max="12795" width="23" style="48" bestFit="1" customWidth="1"/>
    <col min="12796" max="12796" width="1.375" style="48" customWidth="1"/>
    <col min="12797" max="12797" width="23" style="48" bestFit="1" customWidth="1"/>
    <col min="12798" max="12798" width="1.375" style="48" customWidth="1"/>
    <col min="12799" max="12799" width="19.375" style="48" customWidth="1"/>
    <col min="12800" max="12800" width="29.375" style="48" customWidth="1"/>
    <col min="12801" max="13044" width="9.375" style="48"/>
    <col min="13045" max="13045" width="12.375" style="48" customWidth="1"/>
    <col min="13046" max="13046" width="31.625" style="48" customWidth="1"/>
    <col min="13047" max="13047" width="5" style="48" customWidth="1"/>
    <col min="13048" max="13048" width="1.625" style="48" customWidth="1"/>
    <col min="13049" max="13049" width="7.375" style="48" customWidth="1"/>
    <col min="13050" max="13050" width="2.375" style="48" customWidth="1"/>
    <col min="13051" max="13051" width="23" style="48" bestFit="1" customWidth="1"/>
    <col min="13052" max="13052" width="1.375" style="48" customWidth="1"/>
    <col min="13053" max="13053" width="23" style="48" bestFit="1" customWidth="1"/>
    <col min="13054" max="13054" width="1.375" style="48" customWidth="1"/>
    <col min="13055" max="13055" width="19.375" style="48" customWidth="1"/>
    <col min="13056" max="13056" width="29.375" style="48" customWidth="1"/>
    <col min="13057" max="13300" width="9.375" style="48"/>
    <col min="13301" max="13301" width="12.375" style="48" customWidth="1"/>
    <col min="13302" max="13302" width="31.625" style="48" customWidth="1"/>
    <col min="13303" max="13303" width="5" style="48" customWidth="1"/>
    <col min="13304" max="13304" width="1.625" style="48" customWidth="1"/>
    <col min="13305" max="13305" width="7.375" style="48" customWidth="1"/>
    <col min="13306" max="13306" width="2.375" style="48" customWidth="1"/>
    <col min="13307" max="13307" width="23" style="48" bestFit="1" customWidth="1"/>
    <col min="13308" max="13308" width="1.375" style="48" customWidth="1"/>
    <col min="13309" max="13309" width="23" style="48" bestFit="1" customWidth="1"/>
    <col min="13310" max="13310" width="1.375" style="48" customWidth="1"/>
    <col min="13311" max="13311" width="19.375" style="48" customWidth="1"/>
    <col min="13312" max="13312" width="29.375" style="48" customWidth="1"/>
    <col min="13313" max="13556" width="9.375" style="48"/>
    <col min="13557" max="13557" width="12.375" style="48" customWidth="1"/>
    <col min="13558" max="13558" width="31.625" style="48" customWidth="1"/>
    <col min="13559" max="13559" width="5" style="48" customWidth="1"/>
    <col min="13560" max="13560" width="1.625" style="48" customWidth="1"/>
    <col min="13561" max="13561" width="7.375" style="48" customWidth="1"/>
    <col min="13562" max="13562" width="2.375" style="48" customWidth="1"/>
    <col min="13563" max="13563" width="23" style="48" bestFit="1" customWidth="1"/>
    <col min="13564" max="13564" width="1.375" style="48" customWidth="1"/>
    <col min="13565" max="13565" width="23" style="48" bestFit="1" customWidth="1"/>
    <col min="13566" max="13566" width="1.375" style="48" customWidth="1"/>
    <col min="13567" max="13567" width="19.375" style="48" customWidth="1"/>
    <col min="13568" max="13568" width="29.375" style="48" customWidth="1"/>
    <col min="13569" max="13812" width="9.375" style="48"/>
    <col min="13813" max="13813" width="12.375" style="48" customWidth="1"/>
    <col min="13814" max="13814" width="31.625" style="48" customWidth="1"/>
    <col min="13815" max="13815" width="5" style="48" customWidth="1"/>
    <col min="13816" max="13816" width="1.625" style="48" customWidth="1"/>
    <col min="13817" max="13817" width="7.375" style="48" customWidth="1"/>
    <col min="13818" max="13818" width="2.375" style="48" customWidth="1"/>
    <col min="13819" max="13819" width="23" style="48" bestFit="1" customWidth="1"/>
    <col min="13820" max="13820" width="1.375" style="48" customWidth="1"/>
    <col min="13821" max="13821" width="23" style="48" bestFit="1" customWidth="1"/>
    <col min="13822" max="13822" width="1.375" style="48" customWidth="1"/>
    <col min="13823" max="13823" width="19.375" style="48" customWidth="1"/>
    <col min="13824" max="13824" width="29.375" style="48" customWidth="1"/>
    <col min="13825" max="14068" width="9.375" style="48"/>
    <col min="14069" max="14069" width="12.375" style="48" customWidth="1"/>
    <col min="14070" max="14070" width="31.625" style="48" customWidth="1"/>
    <col min="14071" max="14071" width="5" style="48" customWidth="1"/>
    <col min="14072" max="14072" width="1.625" style="48" customWidth="1"/>
    <col min="14073" max="14073" width="7.375" style="48" customWidth="1"/>
    <col min="14074" max="14074" width="2.375" style="48" customWidth="1"/>
    <col min="14075" max="14075" width="23" style="48" bestFit="1" customWidth="1"/>
    <col min="14076" max="14076" width="1.375" style="48" customWidth="1"/>
    <col min="14077" max="14077" width="23" style="48" bestFit="1" customWidth="1"/>
    <col min="14078" max="14078" width="1.375" style="48" customWidth="1"/>
    <col min="14079" max="14079" width="19.375" style="48" customWidth="1"/>
    <col min="14080" max="14080" width="29.375" style="48" customWidth="1"/>
    <col min="14081" max="14324" width="9.375" style="48"/>
    <col min="14325" max="14325" width="12.375" style="48" customWidth="1"/>
    <col min="14326" max="14326" width="31.625" style="48" customWidth="1"/>
    <col min="14327" max="14327" width="5" style="48" customWidth="1"/>
    <col min="14328" max="14328" width="1.625" style="48" customWidth="1"/>
    <col min="14329" max="14329" width="7.375" style="48" customWidth="1"/>
    <col min="14330" max="14330" width="2.375" style="48" customWidth="1"/>
    <col min="14331" max="14331" width="23" style="48" bestFit="1" customWidth="1"/>
    <col min="14332" max="14332" width="1.375" style="48" customWidth="1"/>
    <col min="14333" max="14333" width="23" style="48" bestFit="1" customWidth="1"/>
    <col min="14334" max="14334" width="1.375" style="48" customWidth="1"/>
    <col min="14335" max="14335" width="19.375" style="48" customWidth="1"/>
    <col min="14336" max="14336" width="29.375" style="48" customWidth="1"/>
    <col min="14337" max="14580" width="9.375" style="48"/>
    <col min="14581" max="14581" width="12.375" style="48" customWidth="1"/>
    <col min="14582" max="14582" width="31.625" style="48" customWidth="1"/>
    <col min="14583" max="14583" width="5" style="48" customWidth="1"/>
    <col min="14584" max="14584" width="1.625" style="48" customWidth="1"/>
    <col min="14585" max="14585" width="7.375" style="48" customWidth="1"/>
    <col min="14586" max="14586" width="2.375" style="48" customWidth="1"/>
    <col min="14587" max="14587" width="23" style="48" bestFit="1" customWidth="1"/>
    <col min="14588" max="14588" width="1.375" style="48" customWidth="1"/>
    <col min="14589" max="14589" width="23" style="48" bestFit="1" customWidth="1"/>
    <col min="14590" max="14590" width="1.375" style="48" customWidth="1"/>
    <col min="14591" max="14591" width="19.375" style="48" customWidth="1"/>
    <col min="14592" max="14592" width="29.375" style="48" customWidth="1"/>
    <col min="14593" max="14836" width="9.375" style="48"/>
    <col min="14837" max="14837" width="12.375" style="48" customWidth="1"/>
    <col min="14838" max="14838" width="31.625" style="48" customWidth="1"/>
    <col min="14839" max="14839" width="5" style="48" customWidth="1"/>
    <col min="14840" max="14840" width="1.625" style="48" customWidth="1"/>
    <col min="14841" max="14841" width="7.375" style="48" customWidth="1"/>
    <col min="14842" max="14842" width="2.375" style="48" customWidth="1"/>
    <col min="14843" max="14843" width="23" style="48" bestFit="1" customWidth="1"/>
    <col min="14844" max="14844" width="1.375" style="48" customWidth="1"/>
    <col min="14845" max="14845" width="23" style="48" bestFit="1" customWidth="1"/>
    <col min="14846" max="14846" width="1.375" style="48" customWidth="1"/>
    <col min="14847" max="14847" width="19.375" style="48" customWidth="1"/>
    <col min="14848" max="14848" width="29.375" style="48" customWidth="1"/>
    <col min="14849" max="15092" width="9.375" style="48"/>
    <col min="15093" max="15093" width="12.375" style="48" customWidth="1"/>
    <col min="15094" max="15094" width="31.625" style="48" customWidth="1"/>
    <col min="15095" max="15095" width="5" style="48" customWidth="1"/>
    <col min="15096" max="15096" width="1.625" style="48" customWidth="1"/>
    <col min="15097" max="15097" width="7.375" style="48" customWidth="1"/>
    <col min="15098" max="15098" width="2.375" style="48" customWidth="1"/>
    <col min="15099" max="15099" width="23" style="48" bestFit="1" customWidth="1"/>
    <col min="15100" max="15100" width="1.375" style="48" customWidth="1"/>
    <col min="15101" max="15101" width="23" style="48" bestFit="1" customWidth="1"/>
    <col min="15102" max="15102" width="1.375" style="48" customWidth="1"/>
    <col min="15103" max="15103" width="19.375" style="48" customWidth="1"/>
    <col min="15104" max="15104" width="29.375" style="48" customWidth="1"/>
    <col min="15105" max="15348" width="9.375" style="48"/>
    <col min="15349" max="15349" width="12.375" style="48" customWidth="1"/>
    <col min="15350" max="15350" width="31.625" style="48" customWidth="1"/>
    <col min="15351" max="15351" width="5" style="48" customWidth="1"/>
    <col min="15352" max="15352" width="1.625" style="48" customWidth="1"/>
    <col min="15353" max="15353" width="7.375" style="48" customWidth="1"/>
    <col min="15354" max="15354" width="2.375" style="48" customWidth="1"/>
    <col min="15355" max="15355" width="23" style="48" bestFit="1" customWidth="1"/>
    <col min="15356" max="15356" width="1.375" style="48" customWidth="1"/>
    <col min="15357" max="15357" width="23" style="48" bestFit="1" customWidth="1"/>
    <col min="15358" max="15358" width="1.375" style="48" customWidth="1"/>
    <col min="15359" max="15359" width="19.375" style="48" customWidth="1"/>
    <col min="15360" max="15360" width="29.375" style="48" customWidth="1"/>
    <col min="15361" max="15604" width="9.375" style="48"/>
    <col min="15605" max="15605" width="12.375" style="48" customWidth="1"/>
    <col min="15606" max="15606" width="31.625" style="48" customWidth="1"/>
    <col min="15607" max="15607" width="5" style="48" customWidth="1"/>
    <col min="15608" max="15608" width="1.625" style="48" customWidth="1"/>
    <col min="15609" max="15609" width="7.375" style="48" customWidth="1"/>
    <col min="15610" max="15610" width="2.375" style="48" customWidth="1"/>
    <col min="15611" max="15611" width="23" style="48" bestFit="1" customWidth="1"/>
    <col min="15612" max="15612" width="1.375" style="48" customWidth="1"/>
    <col min="15613" max="15613" width="23" style="48" bestFit="1" customWidth="1"/>
    <col min="15614" max="15614" width="1.375" style="48" customWidth="1"/>
    <col min="15615" max="15615" width="19.375" style="48" customWidth="1"/>
    <col min="15616" max="15616" width="29.375" style="48" customWidth="1"/>
    <col min="15617" max="15860" width="9.375" style="48"/>
    <col min="15861" max="15861" width="12.375" style="48" customWidth="1"/>
    <col min="15862" max="15862" width="31.625" style="48" customWidth="1"/>
    <col min="15863" max="15863" width="5" style="48" customWidth="1"/>
    <col min="15864" max="15864" width="1.625" style="48" customWidth="1"/>
    <col min="15865" max="15865" width="7.375" style="48" customWidth="1"/>
    <col min="15866" max="15866" width="2.375" style="48" customWidth="1"/>
    <col min="15867" max="15867" width="23" style="48" bestFit="1" customWidth="1"/>
    <col min="15868" max="15868" width="1.375" style="48" customWidth="1"/>
    <col min="15869" max="15869" width="23" style="48" bestFit="1" customWidth="1"/>
    <col min="15870" max="15870" width="1.375" style="48" customWidth="1"/>
    <col min="15871" max="15871" width="19.375" style="48" customWidth="1"/>
    <col min="15872" max="15872" width="29.375" style="48" customWidth="1"/>
    <col min="15873" max="16116" width="9.375" style="48"/>
    <col min="16117" max="16117" width="12.375" style="48" customWidth="1"/>
    <col min="16118" max="16118" width="31.625" style="48" customWidth="1"/>
    <col min="16119" max="16119" width="5" style="48" customWidth="1"/>
    <col min="16120" max="16120" width="1.625" style="48" customWidth="1"/>
    <col min="16121" max="16121" width="7.375" style="48" customWidth="1"/>
    <col min="16122" max="16122" width="2.375" style="48" customWidth="1"/>
    <col min="16123" max="16123" width="23" style="48" bestFit="1" customWidth="1"/>
    <col min="16124" max="16124" width="1.375" style="48" customWidth="1"/>
    <col min="16125" max="16125" width="23" style="48" bestFit="1" customWidth="1"/>
    <col min="16126" max="16126" width="1.375" style="48" customWidth="1"/>
    <col min="16127" max="16127" width="19.375" style="48" customWidth="1"/>
    <col min="16128" max="16128" width="29.375" style="48" customWidth="1"/>
    <col min="16129" max="16384" width="9.375" style="48"/>
  </cols>
  <sheetData>
    <row r="1" spans="2:9" x14ac:dyDescent="0.2">
      <c r="B1" s="152" t="s">
        <v>131</v>
      </c>
      <c r="C1" s="152"/>
      <c r="D1" s="152"/>
      <c r="E1" s="152"/>
      <c r="F1" s="152"/>
      <c r="G1" s="152"/>
    </row>
    <row r="2" spans="2:9" x14ac:dyDescent="0.2">
      <c r="B2" s="30" t="s">
        <v>144</v>
      </c>
      <c r="C2" s="152"/>
      <c r="D2" s="152"/>
      <c r="E2" s="152"/>
      <c r="F2" s="152"/>
      <c r="G2" s="152"/>
    </row>
    <row r="3" spans="2:9" x14ac:dyDescent="0.2">
      <c r="B3" s="152" t="s">
        <v>97</v>
      </c>
      <c r="C3" s="152"/>
      <c r="D3" s="152"/>
      <c r="E3" s="152"/>
      <c r="F3" s="152"/>
      <c r="G3" s="152"/>
    </row>
    <row r="4" spans="2:9" x14ac:dyDescent="0.2">
      <c r="B4" s="152" t="s">
        <v>211</v>
      </c>
      <c r="C4" s="152"/>
      <c r="D4" s="152"/>
      <c r="E4" s="152"/>
      <c r="F4" s="152"/>
      <c r="G4" s="152"/>
    </row>
    <row r="5" spans="2:9" x14ac:dyDescent="0.2">
      <c r="B5" s="101" t="s">
        <v>24</v>
      </c>
      <c r="C5" s="49"/>
      <c r="D5" s="49"/>
      <c r="E5" s="49"/>
      <c r="F5" s="49"/>
      <c r="G5" s="49"/>
    </row>
    <row r="6" spans="2:9" x14ac:dyDescent="0.2">
      <c r="B6" s="152"/>
      <c r="C6" s="152"/>
      <c r="D6" s="152"/>
      <c r="E6" s="152"/>
      <c r="F6" s="152"/>
      <c r="G6" s="152"/>
    </row>
    <row r="7" spans="2:9" x14ac:dyDescent="0.2">
      <c r="B7" s="50" t="s">
        <v>7</v>
      </c>
      <c r="C7" s="150" t="s">
        <v>2</v>
      </c>
      <c r="E7" s="51" t="s">
        <v>201</v>
      </c>
      <c r="G7" s="51" t="s">
        <v>164</v>
      </c>
    </row>
    <row r="8" spans="2:9" x14ac:dyDescent="0.2">
      <c r="B8" s="52" t="s">
        <v>0</v>
      </c>
      <c r="D8" s="53"/>
      <c r="E8" s="54"/>
      <c r="F8" s="53"/>
      <c r="G8" s="54"/>
    </row>
    <row r="9" spans="2:9" x14ac:dyDescent="0.2">
      <c r="B9" s="48" t="s">
        <v>25</v>
      </c>
      <c r="C9" s="1">
        <v>5</v>
      </c>
      <c r="D9" s="56"/>
      <c r="E9" s="4">
        <f>'5-6'!C9</f>
        <v>1464009</v>
      </c>
      <c r="F9" s="56"/>
      <c r="G9" s="4">
        <f>'5-6'!E9</f>
        <v>749498</v>
      </c>
      <c r="H9" s="57"/>
      <c r="I9" s="58"/>
    </row>
    <row r="10" spans="2:9" x14ac:dyDescent="0.2">
      <c r="B10" s="48" t="s">
        <v>92</v>
      </c>
      <c r="C10" s="1"/>
      <c r="D10" s="56"/>
      <c r="E10" s="4">
        <v>3238342</v>
      </c>
      <c r="F10" s="56"/>
      <c r="G10" s="4">
        <v>1642015</v>
      </c>
      <c r="H10" s="57"/>
      <c r="I10" s="58"/>
    </row>
    <row r="11" spans="2:9" x14ac:dyDescent="0.2">
      <c r="B11" s="48" t="s">
        <v>89</v>
      </c>
      <c r="C11" s="1">
        <v>6</v>
      </c>
      <c r="D11" s="56"/>
      <c r="E11" s="4">
        <f>'5-6'!C18</f>
        <v>956175</v>
      </c>
      <c r="F11" s="56"/>
      <c r="G11" s="4">
        <f>'5-6'!E18</f>
        <v>597681</v>
      </c>
      <c r="H11" s="57"/>
      <c r="I11" s="58"/>
    </row>
    <row r="12" spans="2:9" x14ac:dyDescent="0.2">
      <c r="B12" s="48" t="s">
        <v>57</v>
      </c>
      <c r="C12" s="1"/>
      <c r="D12" s="56"/>
      <c r="E12" s="4">
        <v>10027704</v>
      </c>
      <c r="F12" s="56"/>
      <c r="G12" s="4">
        <v>6282490</v>
      </c>
      <c r="H12" s="57"/>
      <c r="I12" s="58"/>
    </row>
    <row r="13" spans="2:9" x14ac:dyDescent="0.2">
      <c r="B13" s="52" t="s">
        <v>1</v>
      </c>
      <c r="C13" s="1"/>
      <c r="D13" s="56"/>
      <c r="E13" s="141">
        <f>SUM(E9:E12)</f>
        <v>15686230</v>
      </c>
      <c r="F13" s="56"/>
      <c r="G13" s="141">
        <f>SUM(G9:G12)</f>
        <v>9271684</v>
      </c>
    </row>
    <row r="14" spans="2:9" x14ac:dyDescent="0.2">
      <c r="B14" s="52" t="s">
        <v>8</v>
      </c>
      <c r="C14" s="1"/>
      <c r="D14" s="53"/>
      <c r="E14" s="11"/>
      <c r="F14" s="53"/>
      <c r="G14" s="11"/>
    </row>
    <row r="15" spans="2:9" x14ac:dyDescent="0.2">
      <c r="B15" s="48" t="s">
        <v>174</v>
      </c>
      <c r="C15" s="1">
        <v>7</v>
      </c>
      <c r="D15" s="56"/>
      <c r="E15" s="2">
        <f>'7'!K20</f>
        <v>60922</v>
      </c>
      <c r="F15" s="56"/>
      <c r="G15" s="2">
        <f>'7'!K21</f>
        <v>35039</v>
      </c>
      <c r="I15" s="58"/>
    </row>
    <row r="16" spans="2:9" x14ac:dyDescent="0.2">
      <c r="B16" s="52" t="s">
        <v>9</v>
      </c>
      <c r="C16" s="53"/>
      <c r="D16" s="53"/>
      <c r="E16" s="6">
        <f>SUM(E15)</f>
        <v>60922</v>
      </c>
      <c r="F16" s="53"/>
      <c r="G16" s="6">
        <f>SUM(G15)</f>
        <v>35039</v>
      </c>
    </row>
    <row r="17" spans="2:9" ht="21" thickBot="1" x14ac:dyDescent="0.25">
      <c r="B17" s="52" t="s">
        <v>10</v>
      </c>
      <c r="C17" s="53"/>
      <c r="D17" s="53"/>
      <c r="E17" s="5">
        <f>E16+E13</f>
        <v>15747152</v>
      </c>
      <c r="F17" s="53"/>
      <c r="G17" s="5">
        <f>G16+G13</f>
        <v>9306723</v>
      </c>
    </row>
    <row r="18" spans="2:9" ht="21" thickTop="1" x14ac:dyDescent="0.2">
      <c r="B18" s="50" t="s">
        <v>11</v>
      </c>
      <c r="C18" s="53"/>
      <c r="D18" s="53"/>
      <c r="E18" s="39"/>
      <c r="F18" s="53"/>
      <c r="G18" s="39"/>
    </row>
    <row r="19" spans="2:9" x14ac:dyDescent="0.2">
      <c r="B19" s="52" t="s">
        <v>12</v>
      </c>
      <c r="C19" s="56"/>
      <c r="D19" s="56"/>
      <c r="E19" s="39"/>
      <c r="F19" s="56"/>
      <c r="G19" s="39"/>
    </row>
    <row r="20" spans="2:9" x14ac:dyDescent="0.2">
      <c r="B20" s="59" t="s">
        <v>95</v>
      </c>
      <c r="C20" s="56"/>
      <c r="D20" s="56"/>
      <c r="E20" s="4">
        <v>2053837</v>
      </c>
      <c r="F20" s="56"/>
      <c r="G20" s="4">
        <v>51175</v>
      </c>
      <c r="H20" s="57"/>
      <c r="I20" s="58"/>
    </row>
    <row r="21" spans="2:9" x14ac:dyDescent="0.2">
      <c r="B21" s="48" t="s">
        <v>55</v>
      </c>
      <c r="C21" s="1">
        <v>8</v>
      </c>
      <c r="D21" s="56"/>
      <c r="E21" s="4">
        <f>'8-9'!C11</f>
        <v>613657</v>
      </c>
      <c r="F21" s="56"/>
      <c r="G21" s="4">
        <f>'8-9'!E11</f>
        <v>727080</v>
      </c>
      <c r="H21" s="57"/>
      <c r="I21" s="58"/>
    </row>
    <row r="22" spans="2:9" x14ac:dyDescent="0.2">
      <c r="B22" s="60" t="s">
        <v>90</v>
      </c>
      <c r="C22" s="1">
        <v>9</v>
      </c>
      <c r="D22" s="56"/>
      <c r="E22" s="4">
        <f>'8-9'!C32</f>
        <v>336501.22711864411</v>
      </c>
      <c r="F22" s="56"/>
      <c r="G22" s="4">
        <f>-'قائمة الدخل'!G19</f>
        <v>41572</v>
      </c>
      <c r="H22" s="57"/>
    </row>
    <row r="23" spans="2:9" x14ac:dyDescent="0.2">
      <c r="B23" s="52" t="s">
        <v>13</v>
      </c>
      <c r="C23" s="56"/>
      <c r="D23" s="56"/>
      <c r="E23" s="140">
        <f>SUM(E20:E22)</f>
        <v>3003995.2271186439</v>
      </c>
      <c r="F23" s="56"/>
      <c r="G23" s="140">
        <f>SUM(G20:G22)</f>
        <v>819827</v>
      </c>
    </row>
    <row r="24" spans="2:9" x14ac:dyDescent="0.2">
      <c r="B24" s="52"/>
      <c r="C24" s="56"/>
      <c r="D24" s="56"/>
      <c r="E24" s="7"/>
      <c r="F24" s="56"/>
      <c r="G24" s="7"/>
    </row>
    <row r="25" spans="2:9" x14ac:dyDescent="0.2">
      <c r="B25" s="52" t="s">
        <v>14</v>
      </c>
      <c r="C25" s="56"/>
      <c r="D25" s="56"/>
      <c r="E25" s="6"/>
      <c r="F25" s="56"/>
      <c r="G25" s="6"/>
    </row>
    <row r="26" spans="2:9" x14ac:dyDescent="0.2">
      <c r="B26" s="48" t="s">
        <v>58</v>
      </c>
      <c r="C26" s="1">
        <v>10</v>
      </c>
      <c r="D26" s="56"/>
      <c r="E26" s="4">
        <f>'10-11'!H10</f>
        <v>11417</v>
      </c>
      <c r="F26" s="56"/>
      <c r="G26" s="4">
        <f>'10-11'!J10</f>
        <v>8000</v>
      </c>
      <c r="H26" s="57"/>
    </row>
    <row r="27" spans="2:9" x14ac:dyDescent="0.2">
      <c r="B27" s="48" t="s">
        <v>59</v>
      </c>
      <c r="C27" s="1">
        <v>11</v>
      </c>
      <c r="D27" s="56"/>
      <c r="E27" s="4">
        <f>'10-11'!H29</f>
        <v>4091943</v>
      </c>
      <c r="F27" s="56"/>
      <c r="G27" s="4">
        <f>'10-11'!J29</f>
        <v>6866687</v>
      </c>
      <c r="H27" s="57"/>
      <c r="I27" s="58"/>
    </row>
    <row r="28" spans="2:9" x14ac:dyDescent="0.2">
      <c r="B28" s="52" t="s">
        <v>15</v>
      </c>
      <c r="C28" s="1"/>
      <c r="D28" s="56"/>
      <c r="E28" s="61">
        <f>SUM(E26:E27)</f>
        <v>4103360</v>
      </c>
      <c r="F28" s="56"/>
      <c r="G28" s="61">
        <f>SUM(G26:G27)</f>
        <v>6874687</v>
      </c>
    </row>
    <row r="29" spans="2:9" ht="21" thickBot="1" x14ac:dyDescent="0.25">
      <c r="B29" s="52" t="s">
        <v>16</v>
      </c>
      <c r="C29" s="1"/>
      <c r="D29" s="56"/>
      <c r="E29" s="14">
        <f>E28+E23</f>
        <v>7107355.2271186439</v>
      </c>
      <c r="F29" s="56"/>
      <c r="G29" s="14">
        <f>G28+G23</f>
        <v>7694514</v>
      </c>
    </row>
    <row r="30" spans="2:9" ht="21" thickTop="1" x14ac:dyDescent="0.2">
      <c r="B30" s="50" t="s">
        <v>17</v>
      </c>
      <c r="C30" s="1"/>
      <c r="D30" s="56"/>
      <c r="E30" s="4"/>
      <c r="F30" s="56"/>
      <c r="G30" s="4"/>
    </row>
    <row r="31" spans="2:9" x14ac:dyDescent="0.2">
      <c r="B31" s="48" t="s">
        <v>5</v>
      </c>
      <c r="C31" s="1">
        <v>12</v>
      </c>
      <c r="D31" s="56"/>
      <c r="E31" s="4">
        <v>3000000</v>
      </c>
      <c r="F31" s="56"/>
      <c r="G31" s="4">
        <f>'قائمة التغيرات'!C15</f>
        <v>25000</v>
      </c>
      <c r="I31" s="58"/>
    </row>
    <row r="32" spans="2:9" x14ac:dyDescent="0.2">
      <c r="B32" s="48" t="s">
        <v>227</v>
      </c>
      <c r="C32" s="1">
        <v>13</v>
      </c>
      <c r="D32" s="56"/>
      <c r="E32" s="4">
        <f>'قائمة التغيرات'!E25</f>
        <v>1223276</v>
      </c>
      <c r="F32" s="56"/>
      <c r="G32" s="4">
        <v>0</v>
      </c>
      <c r="I32" s="58"/>
    </row>
    <row r="33" spans="2:9" x14ac:dyDescent="0.2">
      <c r="B33" s="48" t="s">
        <v>242</v>
      </c>
      <c r="C33" s="1"/>
      <c r="D33" s="56"/>
      <c r="E33" s="4">
        <v>0</v>
      </c>
      <c r="F33" s="56"/>
      <c r="G33" s="4">
        <v>7500</v>
      </c>
      <c r="I33" s="58"/>
    </row>
    <row r="34" spans="2:9" x14ac:dyDescent="0.2">
      <c r="B34" s="48" t="s">
        <v>6</v>
      </c>
      <c r="C34" s="56"/>
      <c r="D34" s="56"/>
      <c r="E34" s="119">
        <f>'قائمة التغيرات'!I25</f>
        <v>4416520.7728813561</v>
      </c>
      <c r="F34" s="56"/>
      <c r="G34" s="119">
        <f>'قائمة التغيرات'!I15</f>
        <v>1579709</v>
      </c>
    </row>
    <row r="35" spans="2:9" x14ac:dyDescent="0.2">
      <c r="B35" s="52" t="s">
        <v>18</v>
      </c>
      <c r="C35" s="56"/>
      <c r="D35" s="56"/>
      <c r="E35" s="62">
        <f>SUM(E31:E34)</f>
        <v>8639796.7728813551</v>
      </c>
      <c r="F35" s="56"/>
      <c r="G35" s="62">
        <f>SUM(G31:G34)</f>
        <v>1612209</v>
      </c>
    </row>
    <row r="36" spans="2:9" ht="21" thickBot="1" x14ac:dyDescent="0.25">
      <c r="B36" s="52" t="s">
        <v>19</v>
      </c>
      <c r="C36" s="56"/>
      <c r="D36" s="56"/>
      <c r="E36" s="8">
        <f>E35+E29</f>
        <v>15747152</v>
      </c>
      <c r="F36" s="56"/>
      <c r="G36" s="8">
        <f>G35+G29</f>
        <v>9306723</v>
      </c>
      <c r="I36" s="58"/>
    </row>
    <row r="37" spans="2:9" ht="21" thickTop="1" x14ac:dyDescent="0.2">
      <c r="B37" s="52"/>
      <c r="C37" s="56"/>
      <c r="D37" s="56"/>
      <c r="E37" s="56"/>
      <c r="F37" s="56"/>
      <c r="G37" s="7"/>
    </row>
    <row r="38" spans="2:9" x14ac:dyDescent="0.2">
      <c r="B38" s="206" t="s">
        <v>199</v>
      </c>
      <c r="C38" s="206"/>
      <c r="D38" s="206"/>
      <c r="E38" s="206"/>
      <c r="F38" s="206"/>
      <c r="G38" s="206"/>
    </row>
    <row r="39" spans="2:9" x14ac:dyDescent="0.2">
      <c r="B39" s="207">
        <v>4</v>
      </c>
      <c r="C39" s="207"/>
      <c r="D39" s="207"/>
      <c r="E39" s="207"/>
      <c r="F39" s="207"/>
      <c r="G39" s="207"/>
    </row>
    <row r="40" spans="2:9" x14ac:dyDescent="0.2">
      <c r="B40" s="208"/>
      <c r="C40" s="208"/>
      <c r="D40" s="208"/>
      <c r="E40" s="208"/>
      <c r="F40" s="208"/>
      <c r="G40" s="208"/>
    </row>
    <row r="41" spans="2:9" x14ac:dyDescent="0.2">
      <c r="B41" s="64"/>
      <c r="C41" s="64"/>
      <c r="D41" s="64"/>
      <c r="E41" s="64"/>
      <c r="F41" s="64"/>
      <c r="G41" s="64"/>
    </row>
    <row r="42" spans="2:9" x14ac:dyDescent="0.2">
      <c r="B42" s="64"/>
      <c r="C42" s="64"/>
      <c r="D42" s="64"/>
      <c r="E42" s="64"/>
      <c r="F42" s="64"/>
      <c r="G42" s="64"/>
    </row>
    <row r="43" spans="2:9" x14ac:dyDescent="0.2">
      <c r="E43" s="39">
        <f>E36-E17</f>
        <v>0</v>
      </c>
      <c r="G43" s="39">
        <f>G36-G17</f>
        <v>0</v>
      </c>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38:G38"/>
    <mergeCell ref="B39:G40"/>
  </mergeCells>
  <printOptions horizontalCentered="1"/>
  <pageMargins left="0.43307086614173229" right="0.51181102362204722" top="0.62992125984251968" bottom="0" header="0.23622047244094491" footer="0"/>
  <pageSetup paperSize="9" scale="95" firstPageNumber="5" orientation="portrait" useFirstPageNumber="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2">
    <tabColor rgb="FFFFCCFF"/>
  </sheetPr>
  <dimension ref="B1:J31"/>
  <sheetViews>
    <sheetView rightToLeft="1" topLeftCell="A19" zoomScale="90" zoomScaleNormal="90" zoomScaleSheetLayoutView="145" zoomScalePageLayoutView="90" workbookViewId="0">
      <selection activeCell="B16" sqref="B16"/>
    </sheetView>
  </sheetViews>
  <sheetFormatPr defaultColWidth="9.375" defaultRowHeight="20.25" x14ac:dyDescent="0.2"/>
  <cols>
    <col min="1" max="1" width="4.75" style="48" customWidth="1"/>
    <col min="2" max="2" width="32.625" style="48" customWidth="1"/>
    <col min="3" max="3" width="10" style="48" customWidth="1"/>
    <col min="4" max="4" width="1.5" style="48" customWidth="1"/>
    <col min="5" max="5" width="13.875" style="48" customWidth="1"/>
    <col min="6" max="6" width="1.75" style="48" customWidth="1"/>
    <col min="7" max="7" width="13.375" style="63" customWidth="1"/>
    <col min="8" max="8" width="3.25" style="48" customWidth="1"/>
    <col min="9" max="246" width="9.375" style="48"/>
    <col min="247" max="247" width="12.375" style="48" customWidth="1"/>
    <col min="248" max="248" width="31.25" style="48" customWidth="1"/>
    <col min="249" max="249" width="4" style="48" customWidth="1"/>
    <col min="250" max="250" width="10" style="48" customWidth="1"/>
    <col min="251" max="251" width="1.375" style="48" customWidth="1"/>
    <col min="252" max="252" width="23" style="48" bestFit="1" customWidth="1"/>
    <col min="253" max="253" width="2.375" style="48" customWidth="1"/>
    <col min="254" max="254" width="23" style="48" bestFit="1" customWidth="1"/>
    <col min="255" max="255" width="0.375" style="48" customWidth="1"/>
    <col min="256" max="256" width="1.375" style="48" customWidth="1"/>
    <col min="257" max="257" width="2" style="48" customWidth="1"/>
    <col min="258" max="502" width="9.375" style="48"/>
    <col min="503" max="503" width="12.375" style="48" customWidth="1"/>
    <col min="504" max="504" width="31.25" style="48" customWidth="1"/>
    <col min="505" max="505" width="4" style="48" customWidth="1"/>
    <col min="506" max="506" width="10" style="48" customWidth="1"/>
    <col min="507" max="507" width="1.375" style="48" customWidth="1"/>
    <col min="508" max="508" width="23" style="48" bestFit="1" customWidth="1"/>
    <col min="509" max="509" width="2.375" style="48" customWidth="1"/>
    <col min="510" max="510" width="23" style="48" bestFit="1" customWidth="1"/>
    <col min="511" max="511" width="0.375" style="48" customWidth="1"/>
    <col min="512" max="512" width="1.375" style="48" customWidth="1"/>
    <col min="513" max="513" width="2" style="48" customWidth="1"/>
    <col min="514" max="758" width="9.375" style="48"/>
    <col min="759" max="759" width="12.375" style="48" customWidth="1"/>
    <col min="760" max="760" width="31.25" style="48" customWidth="1"/>
    <col min="761" max="761" width="4" style="48" customWidth="1"/>
    <col min="762" max="762" width="10" style="48" customWidth="1"/>
    <col min="763" max="763" width="1.375" style="48" customWidth="1"/>
    <col min="764" max="764" width="23" style="48" bestFit="1" customWidth="1"/>
    <col min="765" max="765" width="2.375" style="48" customWidth="1"/>
    <col min="766" max="766" width="23" style="48" bestFit="1" customWidth="1"/>
    <col min="767" max="767" width="0.375" style="48" customWidth="1"/>
    <col min="768" max="768" width="1.375" style="48" customWidth="1"/>
    <col min="769" max="769" width="2" style="48" customWidth="1"/>
    <col min="770" max="1014" width="9.375" style="48"/>
    <col min="1015" max="1015" width="12.375" style="48" customWidth="1"/>
    <col min="1016" max="1016" width="31.25" style="48" customWidth="1"/>
    <col min="1017" max="1017" width="4" style="48" customWidth="1"/>
    <col min="1018" max="1018" width="10" style="48" customWidth="1"/>
    <col min="1019" max="1019" width="1.375" style="48" customWidth="1"/>
    <col min="1020" max="1020" width="23" style="48" bestFit="1" customWidth="1"/>
    <col min="1021" max="1021" width="2.375" style="48" customWidth="1"/>
    <col min="1022" max="1022" width="23" style="48" bestFit="1" customWidth="1"/>
    <col min="1023" max="1023" width="0.375" style="48" customWidth="1"/>
    <col min="1024" max="1024" width="1.375" style="48" customWidth="1"/>
    <col min="1025" max="1025" width="2" style="48" customWidth="1"/>
    <col min="1026" max="1270" width="9.375" style="48"/>
    <col min="1271" max="1271" width="12.375" style="48" customWidth="1"/>
    <col min="1272" max="1272" width="31.25" style="48" customWidth="1"/>
    <col min="1273" max="1273" width="4" style="48" customWidth="1"/>
    <col min="1274" max="1274" width="10" style="48" customWidth="1"/>
    <col min="1275" max="1275" width="1.375" style="48" customWidth="1"/>
    <col min="1276" max="1276" width="23" style="48" bestFit="1" customWidth="1"/>
    <col min="1277" max="1277" width="2.375" style="48" customWidth="1"/>
    <col min="1278" max="1278" width="23" style="48" bestFit="1" customWidth="1"/>
    <col min="1279" max="1279" width="0.375" style="48" customWidth="1"/>
    <col min="1280" max="1280" width="1.375" style="48" customWidth="1"/>
    <col min="1281" max="1281" width="2" style="48" customWidth="1"/>
    <col min="1282" max="1526" width="9.375" style="48"/>
    <col min="1527" max="1527" width="12.375" style="48" customWidth="1"/>
    <col min="1528" max="1528" width="31.25" style="48" customWidth="1"/>
    <col min="1529" max="1529" width="4" style="48" customWidth="1"/>
    <col min="1530" max="1530" width="10" style="48" customWidth="1"/>
    <col min="1531" max="1531" width="1.375" style="48" customWidth="1"/>
    <col min="1532" max="1532" width="23" style="48" bestFit="1" customWidth="1"/>
    <col min="1533" max="1533" width="2.375" style="48" customWidth="1"/>
    <col min="1534" max="1534" width="23" style="48" bestFit="1" customWidth="1"/>
    <col min="1535" max="1535" width="0.375" style="48" customWidth="1"/>
    <col min="1536" max="1536" width="1.375" style="48" customWidth="1"/>
    <col min="1537" max="1537" width="2" style="48" customWidth="1"/>
    <col min="1538" max="1782" width="9.375" style="48"/>
    <col min="1783" max="1783" width="12.375" style="48" customWidth="1"/>
    <col min="1784" max="1784" width="31.25" style="48" customWidth="1"/>
    <col min="1785" max="1785" width="4" style="48" customWidth="1"/>
    <col min="1786" max="1786" width="10" style="48" customWidth="1"/>
    <col min="1787" max="1787" width="1.375" style="48" customWidth="1"/>
    <col min="1788" max="1788" width="23" style="48" bestFit="1" customWidth="1"/>
    <col min="1789" max="1789" width="2.375" style="48" customWidth="1"/>
    <col min="1790" max="1790" width="23" style="48" bestFit="1" customWidth="1"/>
    <col min="1791" max="1791" width="0.375" style="48" customWidth="1"/>
    <col min="1792" max="1792" width="1.375" style="48" customWidth="1"/>
    <col min="1793" max="1793" width="2" style="48" customWidth="1"/>
    <col min="1794" max="2038" width="9.375" style="48"/>
    <col min="2039" max="2039" width="12.375" style="48" customWidth="1"/>
    <col min="2040" max="2040" width="31.25" style="48" customWidth="1"/>
    <col min="2041" max="2041" width="4" style="48" customWidth="1"/>
    <col min="2042" max="2042" width="10" style="48" customWidth="1"/>
    <col min="2043" max="2043" width="1.375" style="48" customWidth="1"/>
    <col min="2044" max="2044" width="23" style="48" bestFit="1" customWidth="1"/>
    <col min="2045" max="2045" width="2.375" style="48" customWidth="1"/>
    <col min="2046" max="2046" width="23" style="48" bestFit="1" customWidth="1"/>
    <col min="2047" max="2047" width="0.375" style="48" customWidth="1"/>
    <col min="2048" max="2048" width="1.375" style="48" customWidth="1"/>
    <col min="2049" max="2049" width="2" style="48" customWidth="1"/>
    <col min="2050" max="2294" width="9.375" style="48"/>
    <col min="2295" max="2295" width="12.375" style="48" customWidth="1"/>
    <col min="2296" max="2296" width="31.25" style="48" customWidth="1"/>
    <col min="2297" max="2297" width="4" style="48" customWidth="1"/>
    <col min="2298" max="2298" width="10" style="48" customWidth="1"/>
    <col min="2299" max="2299" width="1.375" style="48" customWidth="1"/>
    <col min="2300" max="2300" width="23" style="48" bestFit="1" customWidth="1"/>
    <col min="2301" max="2301" width="2.375" style="48" customWidth="1"/>
    <col min="2302" max="2302" width="23" style="48" bestFit="1" customWidth="1"/>
    <col min="2303" max="2303" width="0.375" style="48" customWidth="1"/>
    <col min="2304" max="2304" width="1.375" style="48" customWidth="1"/>
    <col min="2305" max="2305" width="2" style="48" customWidth="1"/>
    <col min="2306" max="2550" width="9.375" style="48"/>
    <col min="2551" max="2551" width="12.375" style="48" customWidth="1"/>
    <col min="2552" max="2552" width="31.25" style="48" customWidth="1"/>
    <col min="2553" max="2553" width="4" style="48" customWidth="1"/>
    <col min="2554" max="2554" width="10" style="48" customWidth="1"/>
    <col min="2555" max="2555" width="1.375" style="48" customWidth="1"/>
    <col min="2556" max="2556" width="23" style="48" bestFit="1" customWidth="1"/>
    <col min="2557" max="2557" width="2.375" style="48" customWidth="1"/>
    <col min="2558" max="2558" width="23" style="48" bestFit="1" customWidth="1"/>
    <col min="2559" max="2559" width="0.375" style="48" customWidth="1"/>
    <col min="2560" max="2560" width="1.375" style="48" customWidth="1"/>
    <col min="2561" max="2561" width="2" style="48" customWidth="1"/>
    <col min="2562" max="2806" width="9.375" style="48"/>
    <col min="2807" max="2807" width="12.375" style="48" customWidth="1"/>
    <col min="2808" max="2808" width="31.25" style="48" customWidth="1"/>
    <col min="2809" max="2809" width="4" style="48" customWidth="1"/>
    <col min="2810" max="2810" width="10" style="48" customWidth="1"/>
    <col min="2811" max="2811" width="1.375" style="48" customWidth="1"/>
    <col min="2812" max="2812" width="23" style="48" bestFit="1" customWidth="1"/>
    <col min="2813" max="2813" width="2.375" style="48" customWidth="1"/>
    <col min="2814" max="2814" width="23" style="48" bestFit="1" customWidth="1"/>
    <col min="2815" max="2815" width="0.375" style="48" customWidth="1"/>
    <col min="2816" max="2816" width="1.375" style="48" customWidth="1"/>
    <col min="2817" max="2817" width="2" style="48" customWidth="1"/>
    <col min="2818" max="3062" width="9.375" style="48"/>
    <col min="3063" max="3063" width="12.375" style="48" customWidth="1"/>
    <col min="3064" max="3064" width="31.25" style="48" customWidth="1"/>
    <col min="3065" max="3065" width="4" style="48" customWidth="1"/>
    <col min="3066" max="3066" width="10" style="48" customWidth="1"/>
    <col min="3067" max="3067" width="1.375" style="48" customWidth="1"/>
    <col min="3068" max="3068" width="23" style="48" bestFit="1" customWidth="1"/>
    <col min="3069" max="3069" width="2.375" style="48" customWidth="1"/>
    <col min="3070" max="3070" width="23" style="48" bestFit="1" customWidth="1"/>
    <col min="3071" max="3071" width="0.375" style="48" customWidth="1"/>
    <col min="3072" max="3072" width="1.375" style="48" customWidth="1"/>
    <col min="3073" max="3073" width="2" style="48" customWidth="1"/>
    <col min="3074" max="3318" width="9.375" style="48"/>
    <col min="3319" max="3319" width="12.375" style="48" customWidth="1"/>
    <col min="3320" max="3320" width="31.25" style="48" customWidth="1"/>
    <col min="3321" max="3321" width="4" style="48" customWidth="1"/>
    <col min="3322" max="3322" width="10" style="48" customWidth="1"/>
    <col min="3323" max="3323" width="1.375" style="48" customWidth="1"/>
    <col min="3324" max="3324" width="23" style="48" bestFit="1" customWidth="1"/>
    <col min="3325" max="3325" width="2.375" style="48" customWidth="1"/>
    <col min="3326" max="3326" width="23" style="48" bestFit="1" customWidth="1"/>
    <col min="3327" max="3327" width="0.375" style="48" customWidth="1"/>
    <col min="3328" max="3328" width="1.375" style="48" customWidth="1"/>
    <col min="3329" max="3329" width="2" style="48" customWidth="1"/>
    <col min="3330" max="3574" width="9.375" style="48"/>
    <col min="3575" max="3575" width="12.375" style="48" customWidth="1"/>
    <col min="3576" max="3576" width="31.25" style="48" customWidth="1"/>
    <col min="3577" max="3577" width="4" style="48" customWidth="1"/>
    <col min="3578" max="3578" width="10" style="48" customWidth="1"/>
    <col min="3579" max="3579" width="1.375" style="48" customWidth="1"/>
    <col min="3580" max="3580" width="23" style="48" bestFit="1" customWidth="1"/>
    <col min="3581" max="3581" width="2.375" style="48" customWidth="1"/>
    <col min="3582" max="3582" width="23" style="48" bestFit="1" customWidth="1"/>
    <col min="3583" max="3583" width="0.375" style="48" customWidth="1"/>
    <col min="3584" max="3584" width="1.375" style="48" customWidth="1"/>
    <col min="3585" max="3585" width="2" style="48" customWidth="1"/>
    <col min="3586" max="3830" width="9.375" style="48"/>
    <col min="3831" max="3831" width="12.375" style="48" customWidth="1"/>
    <col min="3832" max="3832" width="31.25" style="48" customWidth="1"/>
    <col min="3833" max="3833" width="4" style="48" customWidth="1"/>
    <col min="3834" max="3834" width="10" style="48" customWidth="1"/>
    <col min="3835" max="3835" width="1.375" style="48" customWidth="1"/>
    <col min="3836" max="3836" width="23" style="48" bestFit="1" customWidth="1"/>
    <col min="3837" max="3837" width="2.375" style="48" customWidth="1"/>
    <col min="3838" max="3838" width="23" style="48" bestFit="1" customWidth="1"/>
    <col min="3839" max="3839" width="0.375" style="48" customWidth="1"/>
    <col min="3840" max="3840" width="1.375" style="48" customWidth="1"/>
    <col min="3841" max="3841" width="2" style="48" customWidth="1"/>
    <col min="3842" max="4086" width="9.375" style="48"/>
    <col min="4087" max="4087" width="12.375" style="48" customWidth="1"/>
    <col min="4088" max="4088" width="31.25" style="48" customWidth="1"/>
    <col min="4089" max="4089" width="4" style="48" customWidth="1"/>
    <col min="4090" max="4090" width="10" style="48" customWidth="1"/>
    <col min="4091" max="4091" width="1.375" style="48" customWidth="1"/>
    <col min="4092" max="4092" width="23" style="48" bestFit="1" customWidth="1"/>
    <col min="4093" max="4093" width="2.375" style="48" customWidth="1"/>
    <col min="4094" max="4094" width="23" style="48" bestFit="1" customWidth="1"/>
    <col min="4095" max="4095" width="0.375" style="48" customWidth="1"/>
    <col min="4096" max="4096" width="1.375" style="48" customWidth="1"/>
    <col min="4097" max="4097" width="2" style="48" customWidth="1"/>
    <col min="4098" max="4342" width="9.375" style="48"/>
    <col min="4343" max="4343" width="12.375" style="48" customWidth="1"/>
    <col min="4344" max="4344" width="31.25" style="48" customWidth="1"/>
    <col min="4345" max="4345" width="4" style="48" customWidth="1"/>
    <col min="4346" max="4346" width="10" style="48" customWidth="1"/>
    <col min="4347" max="4347" width="1.375" style="48" customWidth="1"/>
    <col min="4348" max="4348" width="23" style="48" bestFit="1" customWidth="1"/>
    <col min="4349" max="4349" width="2.375" style="48" customWidth="1"/>
    <col min="4350" max="4350" width="23" style="48" bestFit="1" customWidth="1"/>
    <col min="4351" max="4351" width="0.375" style="48" customWidth="1"/>
    <col min="4352" max="4352" width="1.375" style="48" customWidth="1"/>
    <col min="4353" max="4353" width="2" style="48" customWidth="1"/>
    <col min="4354" max="4598" width="9.375" style="48"/>
    <col min="4599" max="4599" width="12.375" style="48" customWidth="1"/>
    <col min="4600" max="4600" width="31.25" style="48" customWidth="1"/>
    <col min="4601" max="4601" width="4" style="48" customWidth="1"/>
    <col min="4602" max="4602" width="10" style="48" customWidth="1"/>
    <col min="4603" max="4603" width="1.375" style="48" customWidth="1"/>
    <col min="4604" max="4604" width="23" style="48" bestFit="1" customWidth="1"/>
    <col min="4605" max="4605" width="2.375" style="48" customWidth="1"/>
    <col min="4606" max="4606" width="23" style="48" bestFit="1" customWidth="1"/>
    <col min="4607" max="4607" width="0.375" style="48" customWidth="1"/>
    <col min="4608" max="4608" width="1.375" style="48" customWidth="1"/>
    <col min="4609" max="4609" width="2" style="48" customWidth="1"/>
    <col min="4610" max="4854" width="9.375" style="48"/>
    <col min="4855" max="4855" width="12.375" style="48" customWidth="1"/>
    <col min="4856" max="4856" width="31.25" style="48" customWidth="1"/>
    <col min="4857" max="4857" width="4" style="48" customWidth="1"/>
    <col min="4858" max="4858" width="10" style="48" customWidth="1"/>
    <col min="4859" max="4859" width="1.375" style="48" customWidth="1"/>
    <col min="4860" max="4860" width="23" style="48" bestFit="1" customWidth="1"/>
    <col min="4861" max="4861" width="2.375" style="48" customWidth="1"/>
    <col min="4862" max="4862" width="23" style="48" bestFit="1" customWidth="1"/>
    <col min="4863" max="4863" width="0.375" style="48" customWidth="1"/>
    <col min="4864" max="4864" width="1.375" style="48" customWidth="1"/>
    <col min="4865" max="4865" width="2" style="48" customWidth="1"/>
    <col min="4866" max="5110" width="9.375" style="48"/>
    <col min="5111" max="5111" width="12.375" style="48" customWidth="1"/>
    <col min="5112" max="5112" width="31.25" style="48" customWidth="1"/>
    <col min="5113" max="5113" width="4" style="48" customWidth="1"/>
    <col min="5114" max="5114" width="10" style="48" customWidth="1"/>
    <col min="5115" max="5115" width="1.375" style="48" customWidth="1"/>
    <col min="5116" max="5116" width="23" style="48" bestFit="1" customWidth="1"/>
    <col min="5117" max="5117" width="2.375" style="48" customWidth="1"/>
    <col min="5118" max="5118" width="23" style="48" bestFit="1" customWidth="1"/>
    <col min="5119" max="5119" width="0.375" style="48" customWidth="1"/>
    <col min="5120" max="5120" width="1.375" style="48" customWidth="1"/>
    <col min="5121" max="5121" width="2" style="48" customWidth="1"/>
    <col min="5122" max="5366" width="9.375" style="48"/>
    <col min="5367" max="5367" width="12.375" style="48" customWidth="1"/>
    <col min="5368" max="5368" width="31.25" style="48" customWidth="1"/>
    <col min="5369" max="5369" width="4" style="48" customWidth="1"/>
    <col min="5370" max="5370" width="10" style="48" customWidth="1"/>
    <col min="5371" max="5371" width="1.375" style="48" customWidth="1"/>
    <col min="5372" max="5372" width="23" style="48" bestFit="1" customWidth="1"/>
    <col min="5373" max="5373" width="2.375" style="48" customWidth="1"/>
    <col min="5374" max="5374" width="23" style="48" bestFit="1" customWidth="1"/>
    <col min="5375" max="5375" width="0.375" style="48" customWidth="1"/>
    <col min="5376" max="5376" width="1.375" style="48" customWidth="1"/>
    <col min="5377" max="5377" width="2" style="48" customWidth="1"/>
    <col min="5378" max="5622" width="9.375" style="48"/>
    <col min="5623" max="5623" width="12.375" style="48" customWidth="1"/>
    <col min="5624" max="5624" width="31.25" style="48" customWidth="1"/>
    <col min="5625" max="5625" width="4" style="48" customWidth="1"/>
    <col min="5626" max="5626" width="10" style="48" customWidth="1"/>
    <col min="5627" max="5627" width="1.375" style="48" customWidth="1"/>
    <col min="5628" max="5628" width="23" style="48" bestFit="1" customWidth="1"/>
    <col min="5629" max="5629" width="2.375" style="48" customWidth="1"/>
    <col min="5630" max="5630" width="23" style="48" bestFit="1" customWidth="1"/>
    <col min="5631" max="5631" width="0.375" style="48" customWidth="1"/>
    <col min="5632" max="5632" width="1.375" style="48" customWidth="1"/>
    <col min="5633" max="5633" width="2" style="48" customWidth="1"/>
    <col min="5634" max="5878" width="9.375" style="48"/>
    <col min="5879" max="5879" width="12.375" style="48" customWidth="1"/>
    <col min="5880" max="5880" width="31.25" style="48" customWidth="1"/>
    <col min="5881" max="5881" width="4" style="48" customWidth="1"/>
    <col min="5882" max="5882" width="10" style="48" customWidth="1"/>
    <col min="5883" max="5883" width="1.375" style="48" customWidth="1"/>
    <col min="5884" max="5884" width="23" style="48" bestFit="1" customWidth="1"/>
    <col min="5885" max="5885" width="2.375" style="48" customWidth="1"/>
    <col min="5886" max="5886" width="23" style="48" bestFit="1" customWidth="1"/>
    <col min="5887" max="5887" width="0.375" style="48" customWidth="1"/>
    <col min="5888" max="5888" width="1.375" style="48" customWidth="1"/>
    <col min="5889" max="5889" width="2" style="48" customWidth="1"/>
    <col min="5890" max="6134" width="9.375" style="48"/>
    <col min="6135" max="6135" width="12.375" style="48" customWidth="1"/>
    <col min="6136" max="6136" width="31.25" style="48" customWidth="1"/>
    <col min="6137" max="6137" width="4" style="48" customWidth="1"/>
    <col min="6138" max="6138" width="10" style="48" customWidth="1"/>
    <col min="6139" max="6139" width="1.375" style="48" customWidth="1"/>
    <col min="6140" max="6140" width="23" style="48" bestFit="1" customWidth="1"/>
    <col min="6141" max="6141" width="2.375" style="48" customWidth="1"/>
    <col min="6142" max="6142" width="23" style="48" bestFit="1" customWidth="1"/>
    <col min="6143" max="6143" width="0.375" style="48" customWidth="1"/>
    <col min="6144" max="6144" width="1.375" style="48" customWidth="1"/>
    <col min="6145" max="6145" width="2" style="48" customWidth="1"/>
    <col min="6146" max="6390" width="9.375" style="48"/>
    <col min="6391" max="6391" width="12.375" style="48" customWidth="1"/>
    <col min="6392" max="6392" width="31.25" style="48" customWidth="1"/>
    <col min="6393" max="6393" width="4" style="48" customWidth="1"/>
    <col min="6394" max="6394" width="10" style="48" customWidth="1"/>
    <col min="6395" max="6395" width="1.375" style="48" customWidth="1"/>
    <col min="6396" max="6396" width="23" style="48" bestFit="1" customWidth="1"/>
    <col min="6397" max="6397" width="2.375" style="48" customWidth="1"/>
    <col min="6398" max="6398" width="23" style="48" bestFit="1" customWidth="1"/>
    <col min="6399" max="6399" width="0.375" style="48" customWidth="1"/>
    <col min="6400" max="6400" width="1.375" style="48" customWidth="1"/>
    <col min="6401" max="6401" width="2" style="48" customWidth="1"/>
    <col min="6402" max="6646" width="9.375" style="48"/>
    <col min="6647" max="6647" width="12.375" style="48" customWidth="1"/>
    <col min="6648" max="6648" width="31.25" style="48" customWidth="1"/>
    <col min="6649" max="6649" width="4" style="48" customWidth="1"/>
    <col min="6650" max="6650" width="10" style="48" customWidth="1"/>
    <col min="6651" max="6651" width="1.375" style="48" customWidth="1"/>
    <col min="6652" max="6652" width="23" style="48" bestFit="1" customWidth="1"/>
    <col min="6653" max="6653" width="2.375" style="48" customWidth="1"/>
    <col min="6654" max="6654" width="23" style="48" bestFit="1" customWidth="1"/>
    <col min="6655" max="6655" width="0.375" style="48" customWidth="1"/>
    <col min="6656" max="6656" width="1.375" style="48" customWidth="1"/>
    <col min="6657" max="6657" width="2" style="48" customWidth="1"/>
    <col min="6658" max="6902" width="9.375" style="48"/>
    <col min="6903" max="6903" width="12.375" style="48" customWidth="1"/>
    <col min="6904" max="6904" width="31.25" style="48" customWidth="1"/>
    <col min="6905" max="6905" width="4" style="48" customWidth="1"/>
    <col min="6906" max="6906" width="10" style="48" customWidth="1"/>
    <col min="6907" max="6907" width="1.375" style="48" customWidth="1"/>
    <col min="6908" max="6908" width="23" style="48" bestFit="1" customWidth="1"/>
    <col min="6909" max="6909" width="2.375" style="48" customWidth="1"/>
    <col min="6910" max="6910" width="23" style="48" bestFit="1" customWidth="1"/>
    <col min="6911" max="6911" width="0.375" style="48" customWidth="1"/>
    <col min="6912" max="6912" width="1.375" style="48" customWidth="1"/>
    <col min="6913" max="6913" width="2" style="48" customWidth="1"/>
    <col min="6914" max="7158" width="9.375" style="48"/>
    <col min="7159" max="7159" width="12.375" style="48" customWidth="1"/>
    <col min="7160" max="7160" width="31.25" style="48" customWidth="1"/>
    <col min="7161" max="7161" width="4" style="48" customWidth="1"/>
    <col min="7162" max="7162" width="10" style="48" customWidth="1"/>
    <col min="7163" max="7163" width="1.375" style="48" customWidth="1"/>
    <col min="7164" max="7164" width="23" style="48" bestFit="1" customWidth="1"/>
    <col min="7165" max="7165" width="2.375" style="48" customWidth="1"/>
    <col min="7166" max="7166" width="23" style="48" bestFit="1" customWidth="1"/>
    <col min="7167" max="7167" width="0.375" style="48" customWidth="1"/>
    <col min="7168" max="7168" width="1.375" style="48" customWidth="1"/>
    <col min="7169" max="7169" width="2" style="48" customWidth="1"/>
    <col min="7170" max="7414" width="9.375" style="48"/>
    <col min="7415" max="7415" width="12.375" style="48" customWidth="1"/>
    <col min="7416" max="7416" width="31.25" style="48" customWidth="1"/>
    <col min="7417" max="7417" width="4" style="48" customWidth="1"/>
    <col min="7418" max="7418" width="10" style="48" customWidth="1"/>
    <col min="7419" max="7419" width="1.375" style="48" customWidth="1"/>
    <col min="7420" max="7420" width="23" style="48" bestFit="1" customWidth="1"/>
    <col min="7421" max="7421" width="2.375" style="48" customWidth="1"/>
    <col min="7422" max="7422" width="23" style="48" bestFit="1" customWidth="1"/>
    <col min="7423" max="7423" width="0.375" style="48" customWidth="1"/>
    <col min="7424" max="7424" width="1.375" style="48" customWidth="1"/>
    <col min="7425" max="7425" width="2" style="48" customWidth="1"/>
    <col min="7426" max="7670" width="9.375" style="48"/>
    <col min="7671" max="7671" width="12.375" style="48" customWidth="1"/>
    <col min="7672" max="7672" width="31.25" style="48" customWidth="1"/>
    <col min="7673" max="7673" width="4" style="48" customWidth="1"/>
    <col min="7674" max="7674" width="10" style="48" customWidth="1"/>
    <col min="7675" max="7675" width="1.375" style="48" customWidth="1"/>
    <col min="7676" max="7676" width="23" style="48" bestFit="1" customWidth="1"/>
    <col min="7677" max="7677" width="2.375" style="48" customWidth="1"/>
    <col min="7678" max="7678" width="23" style="48" bestFit="1" customWidth="1"/>
    <col min="7679" max="7679" width="0.375" style="48" customWidth="1"/>
    <col min="7680" max="7680" width="1.375" style="48" customWidth="1"/>
    <col min="7681" max="7681" width="2" style="48" customWidth="1"/>
    <col min="7682" max="7926" width="9.375" style="48"/>
    <col min="7927" max="7927" width="12.375" style="48" customWidth="1"/>
    <col min="7928" max="7928" width="31.25" style="48" customWidth="1"/>
    <col min="7929" max="7929" width="4" style="48" customWidth="1"/>
    <col min="7930" max="7930" width="10" style="48" customWidth="1"/>
    <col min="7931" max="7931" width="1.375" style="48" customWidth="1"/>
    <col min="7932" max="7932" width="23" style="48" bestFit="1" customWidth="1"/>
    <col min="7933" max="7933" width="2.375" style="48" customWidth="1"/>
    <col min="7934" max="7934" width="23" style="48" bestFit="1" customWidth="1"/>
    <col min="7935" max="7935" width="0.375" style="48" customWidth="1"/>
    <col min="7936" max="7936" width="1.375" style="48" customWidth="1"/>
    <col min="7937" max="7937" width="2" style="48" customWidth="1"/>
    <col min="7938" max="8182" width="9.375" style="48"/>
    <col min="8183" max="8183" width="12.375" style="48" customWidth="1"/>
    <col min="8184" max="8184" width="31.25" style="48" customWidth="1"/>
    <col min="8185" max="8185" width="4" style="48" customWidth="1"/>
    <col min="8186" max="8186" width="10" style="48" customWidth="1"/>
    <col min="8187" max="8187" width="1.375" style="48" customWidth="1"/>
    <col min="8188" max="8188" width="23" style="48" bestFit="1" customWidth="1"/>
    <col min="8189" max="8189" width="2.375" style="48" customWidth="1"/>
    <col min="8190" max="8190" width="23" style="48" bestFit="1" customWidth="1"/>
    <col min="8191" max="8191" width="0.375" style="48" customWidth="1"/>
    <col min="8192" max="8192" width="1.375" style="48" customWidth="1"/>
    <col min="8193" max="8193" width="2" style="48" customWidth="1"/>
    <col min="8194" max="8438" width="9.375" style="48"/>
    <col min="8439" max="8439" width="12.375" style="48" customWidth="1"/>
    <col min="8440" max="8440" width="31.25" style="48" customWidth="1"/>
    <col min="8441" max="8441" width="4" style="48" customWidth="1"/>
    <col min="8442" max="8442" width="10" style="48" customWidth="1"/>
    <col min="8443" max="8443" width="1.375" style="48" customWidth="1"/>
    <col min="8444" max="8444" width="23" style="48" bestFit="1" customWidth="1"/>
    <col min="8445" max="8445" width="2.375" style="48" customWidth="1"/>
    <col min="8446" max="8446" width="23" style="48" bestFit="1" customWidth="1"/>
    <col min="8447" max="8447" width="0.375" style="48" customWidth="1"/>
    <col min="8448" max="8448" width="1.375" style="48" customWidth="1"/>
    <col min="8449" max="8449" width="2" style="48" customWidth="1"/>
    <col min="8450" max="8694" width="9.375" style="48"/>
    <col min="8695" max="8695" width="12.375" style="48" customWidth="1"/>
    <col min="8696" max="8696" width="31.25" style="48" customWidth="1"/>
    <col min="8697" max="8697" width="4" style="48" customWidth="1"/>
    <col min="8698" max="8698" width="10" style="48" customWidth="1"/>
    <col min="8699" max="8699" width="1.375" style="48" customWidth="1"/>
    <col min="8700" max="8700" width="23" style="48" bestFit="1" customWidth="1"/>
    <col min="8701" max="8701" width="2.375" style="48" customWidth="1"/>
    <col min="8702" max="8702" width="23" style="48" bestFit="1" customWidth="1"/>
    <col min="8703" max="8703" width="0.375" style="48" customWidth="1"/>
    <col min="8704" max="8704" width="1.375" style="48" customWidth="1"/>
    <col min="8705" max="8705" width="2" style="48" customWidth="1"/>
    <col min="8706" max="8950" width="9.375" style="48"/>
    <col min="8951" max="8951" width="12.375" style="48" customWidth="1"/>
    <col min="8952" max="8952" width="31.25" style="48" customWidth="1"/>
    <col min="8953" max="8953" width="4" style="48" customWidth="1"/>
    <col min="8954" max="8954" width="10" style="48" customWidth="1"/>
    <col min="8955" max="8955" width="1.375" style="48" customWidth="1"/>
    <col min="8956" max="8956" width="23" style="48" bestFit="1" customWidth="1"/>
    <col min="8957" max="8957" width="2.375" style="48" customWidth="1"/>
    <col min="8958" max="8958" width="23" style="48" bestFit="1" customWidth="1"/>
    <col min="8959" max="8959" width="0.375" style="48" customWidth="1"/>
    <col min="8960" max="8960" width="1.375" style="48" customWidth="1"/>
    <col min="8961" max="8961" width="2" style="48" customWidth="1"/>
    <col min="8962" max="9206" width="9.375" style="48"/>
    <col min="9207" max="9207" width="12.375" style="48" customWidth="1"/>
    <col min="9208" max="9208" width="31.25" style="48" customWidth="1"/>
    <col min="9209" max="9209" width="4" style="48" customWidth="1"/>
    <col min="9210" max="9210" width="10" style="48" customWidth="1"/>
    <col min="9211" max="9211" width="1.375" style="48" customWidth="1"/>
    <col min="9212" max="9212" width="23" style="48" bestFit="1" customWidth="1"/>
    <col min="9213" max="9213" width="2.375" style="48" customWidth="1"/>
    <col min="9214" max="9214" width="23" style="48" bestFit="1" customWidth="1"/>
    <col min="9215" max="9215" width="0.375" style="48" customWidth="1"/>
    <col min="9216" max="9216" width="1.375" style="48" customWidth="1"/>
    <col min="9217" max="9217" width="2" style="48" customWidth="1"/>
    <col min="9218" max="9462" width="9.375" style="48"/>
    <col min="9463" max="9463" width="12.375" style="48" customWidth="1"/>
    <col min="9464" max="9464" width="31.25" style="48" customWidth="1"/>
    <col min="9465" max="9465" width="4" style="48" customWidth="1"/>
    <col min="9466" max="9466" width="10" style="48" customWidth="1"/>
    <col min="9467" max="9467" width="1.375" style="48" customWidth="1"/>
    <col min="9468" max="9468" width="23" style="48" bestFit="1" customWidth="1"/>
    <col min="9469" max="9469" width="2.375" style="48" customWidth="1"/>
    <col min="9470" max="9470" width="23" style="48" bestFit="1" customWidth="1"/>
    <col min="9471" max="9471" width="0.375" style="48" customWidth="1"/>
    <col min="9472" max="9472" width="1.375" style="48" customWidth="1"/>
    <col min="9473" max="9473" width="2" style="48" customWidth="1"/>
    <col min="9474" max="9718" width="9.375" style="48"/>
    <col min="9719" max="9719" width="12.375" style="48" customWidth="1"/>
    <col min="9720" max="9720" width="31.25" style="48" customWidth="1"/>
    <col min="9721" max="9721" width="4" style="48" customWidth="1"/>
    <col min="9722" max="9722" width="10" style="48" customWidth="1"/>
    <col min="9723" max="9723" width="1.375" style="48" customWidth="1"/>
    <col min="9724" max="9724" width="23" style="48" bestFit="1" customWidth="1"/>
    <col min="9725" max="9725" width="2.375" style="48" customWidth="1"/>
    <col min="9726" max="9726" width="23" style="48" bestFit="1" customWidth="1"/>
    <col min="9727" max="9727" width="0.375" style="48" customWidth="1"/>
    <col min="9728" max="9728" width="1.375" style="48" customWidth="1"/>
    <col min="9729" max="9729" width="2" style="48" customWidth="1"/>
    <col min="9730" max="9974" width="9.375" style="48"/>
    <col min="9975" max="9975" width="12.375" style="48" customWidth="1"/>
    <col min="9976" max="9976" width="31.25" style="48" customWidth="1"/>
    <col min="9977" max="9977" width="4" style="48" customWidth="1"/>
    <col min="9978" max="9978" width="10" style="48" customWidth="1"/>
    <col min="9979" max="9979" width="1.375" style="48" customWidth="1"/>
    <col min="9980" max="9980" width="23" style="48" bestFit="1" customWidth="1"/>
    <col min="9981" max="9981" width="2.375" style="48" customWidth="1"/>
    <col min="9982" max="9982" width="23" style="48" bestFit="1" customWidth="1"/>
    <col min="9983" max="9983" width="0.375" style="48" customWidth="1"/>
    <col min="9984" max="9984" width="1.375" style="48" customWidth="1"/>
    <col min="9985" max="9985" width="2" style="48" customWidth="1"/>
    <col min="9986" max="10230" width="9.375" style="48"/>
    <col min="10231" max="10231" width="12.375" style="48" customWidth="1"/>
    <col min="10232" max="10232" width="31.25" style="48" customWidth="1"/>
    <col min="10233" max="10233" width="4" style="48" customWidth="1"/>
    <col min="10234" max="10234" width="10" style="48" customWidth="1"/>
    <col min="10235" max="10235" width="1.375" style="48" customWidth="1"/>
    <col min="10236" max="10236" width="23" style="48" bestFit="1" customWidth="1"/>
    <col min="10237" max="10237" width="2.375" style="48" customWidth="1"/>
    <col min="10238" max="10238" width="23" style="48" bestFit="1" customWidth="1"/>
    <col min="10239" max="10239" width="0.375" style="48" customWidth="1"/>
    <col min="10240" max="10240" width="1.375" style="48" customWidth="1"/>
    <col min="10241" max="10241" width="2" style="48" customWidth="1"/>
    <col min="10242" max="10486" width="9.375" style="48"/>
    <col min="10487" max="10487" width="12.375" style="48" customWidth="1"/>
    <col min="10488" max="10488" width="31.25" style="48" customWidth="1"/>
    <col min="10489" max="10489" width="4" style="48" customWidth="1"/>
    <col min="10490" max="10490" width="10" style="48" customWidth="1"/>
    <col min="10491" max="10491" width="1.375" style="48" customWidth="1"/>
    <col min="10492" max="10492" width="23" style="48" bestFit="1" customWidth="1"/>
    <col min="10493" max="10493" width="2.375" style="48" customWidth="1"/>
    <col min="10494" max="10494" width="23" style="48" bestFit="1" customWidth="1"/>
    <col min="10495" max="10495" width="0.375" style="48" customWidth="1"/>
    <col min="10496" max="10496" width="1.375" style="48" customWidth="1"/>
    <col min="10497" max="10497" width="2" style="48" customWidth="1"/>
    <col min="10498" max="10742" width="9.375" style="48"/>
    <col min="10743" max="10743" width="12.375" style="48" customWidth="1"/>
    <col min="10744" max="10744" width="31.25" style="48" customWidth="1"/>
    <col min="10745" max="10745" width="4" style="48" customWidth="1"/>
    <col min="10746" max="10746" width="10" style="48" customWidth="1"/>
    <col min="10747" max="10747" width="1.375" style="48" customWidth="1"/>
    <col min="10748" max="10748" width="23" style="48" bestFit="1" customWidth="1"/>
    <col min="10749" max="10749" width="2.375" style="48" customWidth="1"/>
    <col min="10750" max="10750" width="23" style="48" bestFit="1" customWidth="1"/>
    <col min="10751" max="10751" width="0.375" style="48" customWidth="1"/>
    <col min="10752" max="10752" width="1.375" style="48" customWidth="1"/>
    <col min="10753" max="10753" width="2" style="48" customWidth="1"/>
    <col min="10754" max="10998" width="9.375" style="48"/>
    <col min="10999" max="10999" width="12.375" style="48" customWidth="1"/>
    <col min="11000" max="11000" width="31.25" style="48" customWidth="1"/>
    <col min="11001" max="11001" width="4" style="48" customWidth="1"/>
    <col min="11002" max="11002" width="10" style="48" customWidth="1"/>
    <col min="11003" max="11003" width="1.375" style="48" customWidth="1"/>
    <col min="11004" max="11004" width="23" style="48" bestFit="1" customWidth="1"/>
    <col min="11005" max="11005" width="2.375" style="48" customWidth="1"/>
    <col min="11006" max="11006" width="23" style="48" bestFit="1" customWidth="1"/>
    <col min="11007" max="11007" width="0.375" style="48" customWidth="1"/>
    <col min="11008" max="11008" width="1.375" style="48" customWidth="1"/>
    <col min="11009" max="11009" width="2" style="48" customWidth="1"/>
    <col min="11010" max="11254" width="9.375" style="48"/>
    <col min="11255" max="11255" width="12.375" style="48" customWidth="1"/>
    <col min="11256" max="11256" width="31.25" style="48" customWidth="1"/>
    <col min="11257" max="11257" width="4" style="48" customWidth="1"/>
    <col min="11258" max="11258" width="10" style="48" customWidth="1"/>
    <col min="11259" max="11259" width="1.375" style="48" customWidth="1"/>
    <col min="11260" max="11260" width="23" style="48" bestFit="1" customWidth="1"/>
    <col min="11261" max="11261" width="2.375" style="48" customWidth="1"/>
    <col min="11262" max="11262" width="23" style="48" bestFit="1" customWidth="1"/>
    <col min="11263" max="11263" width="0.375" style="48" customWidth="1"/>
    <col min="11264" max="11264" width="1.375" style="48" customWidth="1"/>
    <col min="11265" max="11265" width="2" style="48" customWidth="1"/>
    <col min="11266" max="11510" width="9.375" style="48"/>
    <col min="11511" max="11511" width="12.375" style="48" customWidth="1"/>
    <col min="11512" max="11512" width="31.25" style="48" customWidth="1"/>
    <col min="11513" max="11513" width="4" style="48" customWidth="1"/>
    <col min="11514" max="11514" width="10" style="48" customWidth="1"/>
    <col min="11515" max="11515" width="1.375" style="48" customWidth="1"/>
    <col min="11516" max="11516" width="23" style="48" bestFit="1" customWidth="1"/>
    <col min="11517" max="11517" width="2.375" style="48" customWidth="1"/>
    <col min="11518" max="11518" width="23" style="48" bestFit="1" customWidth="1"/>
    <col min="11519" max="11519" width="0.375" style="48" customWidth="1"/>
    <col min="11520" max="11520" width="1.375" style="48" customWidth="1"/>
    <col min="11521" max="11521" width="2" style="48" customWidth="1"/>
    <col min="11522" max="11766" width="9.375" style="48"/>
    <col min="11767" max="11767" width="12.375" style="48" customWidth="1"/>
    <col min="11768" max="11768" width="31.25" style="48" customWidth="1"/>
    <col min="11769" max="11769" width="4" style="48" customWidth="1"/>
    <col min="11770" max="11770" width="10" style="48" customWidth="1"/>
    <col min="11771" max="11771" width="1.375" style="48" customWidth="1"/>
    <col min="11772" max="11772" width="23" style="48" bestFit="1" customWidth="1"/>
    <col min="11773" max="11773" width="2.375" style="48" customWidth="1"/>
    <col min="11774" max="11774" width="23" style="48" bestFit="1" customWidth="1"/>
    <col min="11775" max="11775" width="0.375" style="48" customWidth="1"/>
    <col min="11776" max="11776" width="1.375" style="48" customWidth="1"/>
    <col min="11777" max="11777" width="2" style="48" customWidth="1"/>
    <col min="11778" max="12022" width="9.375" style="48"/>
    <col min="12023" max="12023" width="12.375" style="48" customWidth="1"/>
    <col min="12024" max="12024" width="31.25" style="48" customWidth="1"/>
    <col min="12025" max="12025" width="4" style="48" customWidth="1"/>
    <col min="12026" max="12026" width="10" style="48" customWidth="1"/>
    <col min="12027" max="12027" width="1.375" style="48" customWidth="1"/>
    <col min="12028" max="12028" width="23" style="48" bestFit="1" customWidth="1"/>
    <col min="12029" max="12029" width="2.375" style="48" customWidth="1"/>
    <col min="12030" max="12030" width="23" style="48" bestFit="1" customWidth="1"/>
    <col min="12031" max="12031" width="0.375" style="48" customWidth="1"/>
    <col min="12032" max="12032" width="1.375" style="48" customWidth="1"/>
    <col min="12033" max="12033" width="2" style="48" customWidth="1"/>
    <col min="12034" max="12278" width="9.375" style="48"/>
    <col min="12279" max="12279" width="12.375" style="48" customWidth="1"/>
    <col min="12280" max="12280" width="31.25" style="48" customWidth="1"/>
    <col min="12281" max="12281" width="4" style="48" customWidth="1"/>
    <col min="12282" max="12282" width="10" style="48" customWidth="1"/>
    <col min="12283" max="12283" width="1.375" style="48" customWidth="1"/>
    <col min="12284" max="12284" width="23" style="48" bestFit="1" customWidth="1"/>
    <col min="12285" max="12285" width="2.375" style="48" customWidth="1"/>
    <col min="12286" max="12286" width="23" style="48" bestFit="1" customWidth="1"/>
    <col min="12287" max="12287" width="0.375" style="48" customWidth="1"/>
    <col min="12288" max="12288" width="1.375" style="48" customWidth="1"/>
    <col min="12289" max="12289" width="2" style="48" customWidth="1"/>
    <col min="12290" max="12534" width="9.375" style="48"/>
    <col min="12535" max="12535" width="12.375" style="48" customWidth="1"/>
    <col min="12536" max="12536" width="31.25" style="48" customWidth="1"/>
    <col min="12537" max="12537" width="4" style="48" customWidth="1"/>
    <col min="12538" max="12538" width="10" style="48" customWidth="1"/>
    <col min="12539" max="12539" width="1.375" style="48" customWidth="1"/>
    <col min="12540" max="12540" width="23" style="48" bestFit="1" customWidth="1"/>
    <col min="12541" max="12541" width="2.375" style="48" customWidth="1"/>
    <col min="12542" max="12542" width="23" style="48" bestFit="1" customWidth="1"/>
    <col min="12543" max="12543" width="0.375" style="48" customWidth="1"/>
    <col min="12544" max="12544" width="1.375" style="48" customWidth="1"/>
    <col min="12545" max="12545" width="2" style="48" customWidth="1"/>
    <col min="12546" max="12790" width="9.375" style="48"/>
    <col min="12791" max="12791" width="12.375" style="48" customWidth="1"/>
    <col min="12792" max="12792" width="31.25" style="48" customWidth="1"/>
    <col min="12793" max="12793" width="4" style="48" customWidth="1"/>
    <col min="12794" max="12794" width="10" style="48" customWidth="1"/>
    <col min="12795" max="12795" width="1.375" style="48" customWidth="1"/>
    <col min="12796" max="12796" width="23" style="48" bestFit="1" customWidth="1"/>
    <col min="12797" max="12797" width="2.375" style="48" customWidth="1"/>
    <col min="12798" max="12798" width="23" style="48" bestFit="1" customWidth="1"/>
    <col min="12799" max="12799" width="0.375" style="48" customWidth="1"/>
    <col min="12800" max="12800" width="1.375" style="48" customWidth="1"/>
    <col min="12801" max="12801" width="2" style="48" customWidth="1"/>
    <col min="12802" max="13046" width="9.375" style="48"/>
    <col min="13047" max="13047" width="12.375" style="48" customWidth="1"/>
    <col min="13048" max="13048" width="31.25" style="48" customWidth="1"/>
    <col min="13049" max="13049" width="4" style="48" customWidth="1"/>
    <col min="13050" max="13050" width="10" style="48" customWidth="1"/>
    <col min="13051" max="13051" width="1.375" style="48" customWidth="1"/>
    <col min="13052" max="13052" width="23" style="48" bestFit="1" customWidth="1"/>
    <col min="13053" max="13053" width="2.375" style="48" customWidth="1"/>
    <col min="13054" max="13054" width="23" style="48" bestFit="1" customWidth="1"/>
    <col min="13055" max="13055" width="0.375" style="48" customWidth="1"/>
    <col min="13056" max="13056" width="1.375" style="48" customWidth="1"/>
    <col min="13057" max="13057" width="2" style="48" customWidth="1"/>
    <col min="13058" max="13302" width="9.375" style="48"/>
    <col min="13303" max="13303" width="12.375" style="48" customWidth="1"/>
    <col min="13304" max="13304" width="31.25" style="48" customWidth="1"/>
    <col min="13305" max="13305" width="4" style="48" customWidth="1"/>
    <col min="13306" max="13306" width="10" style="48" customWidth="1"/>
    <col min="13307" max="13307" width="1.375" style="48" customWidth="1"/>
    <col min="13308" max="13308" width="23" style="48" bestFit="1" customWidth="1"/>
    <col min="13309" max="13309" width="2.375" style="48" customWidth="1"/>
    <col min="13310" max="13310" width="23" style="48" bestFit="1" customWidth="1"/>
    <col min="13311" max="13311" width="0.375" style="48" customWidth="1"/>
    <col min="13312" max="13312" width="1.375" style="48" customWidth="1"/>
    <col min="13313" max="13313" width="2" style="48" customWidth="1"/>
    <col min="13314" max="13558" width="9.375" style="48"/>
    <col min="13559" max="13559" width="12.375" style="48" customWidth="1"/>
    <col min="13560" max="13560" width="31.25" style="48" customWidth="1"/>
    <col min="13561" max="13561" width="4" style="48" customWidth="1"/>
    <col min="13562" max="13562" width="10" style="48" customWidth="1"/>
    <col min="13563" max="13563" width="1.375" style="48" customWidth="1"/>
    <col min="13564" max="13564" width="23" style="48" bestFit="1" customWidth="1"/>
    <col min="13565" max="13565" width="2.375" style="48" customWidth="1"/>
    <col min="13566" max="13566" width="23" style="48" bestFit="1" customWidth="1"/>
    <col min="13567" max="13567" width="0.375" style="48" customWidth="1"/>
    <col min="13568" max="13568" width="1.375" style="48" customWidth="1"/>
    <col min="13569" max="13569" width="2" style="48" customWidth="1"/>
    <col min="13570" max="13814" width="9.375" style="48"/>
    <col min="13815" max="13815" width="12.375" style="48" customWidth="1"/>
    <col min="13816" max="13816" width="31.25" style="48" customWidth="1"/>
    <col min="13817" max="13817" width="4" style="48" customWidth="1"/>
    <col min="13818" max="13818" width="10" style="48" customWidth="1"/>
    <col min="13819" max="13819" width="1.375" style="48" customWidth="1"/>
    <col min="13820" max="13820" width="23" style="48" bestFit="1" customWidth="1"/>
    <col min="13821" max="13821" width="2.375" style="48" customWidth="1"/>
    <col min="13822" max="13822" width="23" style="48" bestFit="1" customWidth="1"/>
    <col min="13823" max="13823" width="0.375" style="48" customWidth="1"/>
    <col min="13824" max="13824" width="1.375" style="48" customWidth="1"/>
    <col min="13825" max="13825" width="2" style="48" customWidth="1"/>
    <col min="13826" max="14070" width="9.375" style="48"/>
    <col min="14071" max="14071" width="12.375" style="48" customWidth="1"/>
    <col min="14072" max="14072" width="31.25" style="48" customWidth="1"/>
    <col min="14073" max="14073" width="4" style="48" customWidth="1"/>
    <col min="14074" max="14074" width="10" style="48" customWidth="1"/>
    <col min="14075" max="14075" width="1.375" style="48" customWidth="1"/>
    <col min="14076" max="14076" width="23" style="48" bestFit="1" customWidth="1"/>
    <col min="14077" max="14077" width="2.375" style="48" customWidth="1"/>
    <col min="14078" max="14078" width="23" style="48" bestFit="1" customWidth="1"/>
    <col min="14079" max="14079" width="0.375" style="48" customWidth="1"/>
    <col min="14080" max="14080" width="1.375" style="48" customWidth="1"/>
    <col min="14081" max="14081" width="2" style="48" customWidth="1"/>
    <col min="14082" max="14326" width="9.375" style="48"/>
    <col min="14327" max="14327" width="12.375" style="48" customWidth="1"/>
    <col min="14328" max="14328" width="31.25" style="48" customWidth="1"/>
    <col min="14329" max="14329" width="4" style="48" customWidth="1"/>
    <col min="14330" max="14330" width="10" style="48" customWidth="1"/>
    <col min="14331" max="14331" width="1.375" style="48" customWidth="1"/>
    <col min="14332" max="14332" width="23" style="48" bestFit="1" customWidth="1"/>
    <col min="14333" max="14333" width="2.375" style="48" customWidth="1"/>
    <col min="14334" max="14334" width="23" style="48" bestFit="1" customWidth="1"/>
    <col min="14335" max="14335" width="0.375" style="48" customWidth="1"/>
    <col min="14336" max="14336" width="1.375" style="48" customWidth="1"/>
    <col min="14337" max="14337" width="2" style="48" customWidth="1"/>
    <col min="14338" max="14582" width="9.375" style="48"/>
    <col min="14583" max="14583" width="12.375" style="48" customWidth="1"/>
    <col min="14584" max="14584" width="31.25" style="48" customWidth="1"/>
    <col min="14585" max="14585" width="4" style="48" customWidth="1"/>
    <col min="14586" max="14586" width="10" style="48" customWidth="1"/>
    <col min="14587" max="14587" width="1.375" style="48" customWidth="1"/>
    <col min="14588" max="14588" width="23" style="48" bestFit="1" customWidth="1"/>
    <col min="14589" max="14589" width="2.375" style="48" customWidth="1"/>
    <col min="14590" max="14590" width="23" style="48" bestFit="1" customWidth="1"/>
    <col min="14591" max="14591" width="0.375" style="48" customWidth="1"/>
    <col min="14592" max="14592" width="1.375" style="48" customWidth="1"/>
    <col min="14593" max="14593" width="2" style="48" customWidth="1"/>
    <col min="14594" max="14838" width="9.375" style="48"/>
    <col min="14839" max="14839" width="12.375" style="48" customWidth="1"/>
    <col min="14840" max="14840" width="31.25" style="48" customWidth="1"/>
    <col min="14841" max="14841" width="4" style="48" customWidth="1"/>
    <col min="14842" max="14842" width="10" style="48" customWidth="1"/>
    <col min="14843" max="14843" width="1.375" style="48" customWidth="1"/>
    <col min="14844" max="14844" width="23" style="48" bestFit="1" customWidth="1"/>
    <col min="14845" max="14845" width="2.375" style="48" customWidth="1"/>
    <col min="14846" max="14846" width="23" style="48" bestFit="1" customWidth="1"/>
    <col min="14847" max="14847" width="0.375" style="48" customWidth="1"/>
    <col min="14848" max="14848" width="1.375" style="48" customWidth="1"/>
    <col min="14849" max="14849" width="2" style="48" customWidth="1"/>
    <col min="14850" max="15094" width="9.375" style="48"/>
    <col min="15095" max="15095" width="12.375" style="48" customWidth="1"/>
    <col min="15096" max="15096" width="31.25" style="48" customWidth="1"/>
    <col min="15097" max="15097" width="4" style="48" customWidth="1"/>
    <col min="15098" max="15098" width="10" style="48" customWidth="1"/>
    <col min="15099" max="15099" width="1.375" style="48" customWidth="1"/>
    <col min="15100" max="15100" width="23" style="48" bestFit="1" customWidth="1"/>
    <col min="15101" max="15101" width="2.375" style="48" customWidth="1"/>
    <col min="15102" max="15102" width="23" style="48" bestFit="1" customWidth="1"/>
    <col min="15103" max="15103" width="0.375" style="48" customWidth="1"/>
    <col min="15104" max="15104" width="1.375" style="48" customWidth="1"/>
    <col min="15105" max="15105" width="2" style="48" customWidth="1"/>
    <col min="15106" max="15350" width="9.375" style="48"/>
    <col min="15351" max="15351" width="12.375" style="48" customWidth="1"/>
    <col min="15352" max="15352" width="31.25" style="48" customWidth="1"/>
    <col min="15353" max="15353" width="4" style="48" customWidth="1"/>
    <col min="15354" max="15354" width="10" style="48" customWidth="1"/>
    <col min="15355" max="15355" width="1.375" style="48" customWidth="1"/>
    <col min="15356" max="15356" width="23" style="48" bestFit="1" customWidth="1"/>
    <col min="15357" max="15357" width="2.375" style="48" customWidth="1"/>
    <col min="15358" max="15358" width="23" style="48" bestFit="1" customWidth="1"/>
    <col min="15359" max="15359" width="0.375" style="48" customWidth="1"/>
    <col min="15360" max="15360" width="1.375" style="48" customWidth="1"/>
    <col min="15361" max="15361" width="2" style="48" customWidth="1"/>
    <col min="15362" max="15606" width="9.375" style="48"/>
    <col min="15607" max="15607" width="12.375" style="48" customWidth="1"/>
    <col min="15608" max="15608" width="31.25" style="48" customWidth="1"/>
    <col min="15609" max="15609" width="4" style="48" customWidth="1"/>
    <col min="15610" max="15610" width="10" style="48" customWidth="1"/>
    <col min="15611" max="15611" width="1.375" style="48" customWidth="1"/>
    <col min="15612" max="15612" width="23" style="48" bestFit="1" customWidth="1"/>
    <col min="15613" max="15613" width="2.375" style="48" customWidth="1"/>
    <col min="15614" max="15614" width="23" style="48" bestFit="1" customWidth="1"/>
    <col min="15615" max="15615" width="0.375" style="48" customWidth="1"/>
    <col min="15616" max="15616" width="1.375" style="48" customWidth="1"/>
    <col min="15617" max="15617" width="2" style="48" customWidth="1"/>
    <col min="15618" max="15862" width="9.375" style="48"/>
    <col min="15863" max="15863" width="12.375" style="48" customWidth="1"/>
    <col min="15864" max="15864" width="31.25" style="48" customWidth="1"/>
    <col min="15865" max="15865" width="4" style="48" customWidth="1"/>
    <col min="15866" max="15866" width="10" style="48" customWidth="1"/>
    <col min="15867" max="15867" width="1.375" style="48" customWidth="1"/>
    <col min="15868" max="15868" width="23" style="48" bestFit="1" customWidth="1"/>
    <col min="15869" max="15869" width="2.375" style="48" customWidth="1"/>
    <col min="15870" max="15870" width="23" style="48" bestFit="1" customWidth="1"/>
    <col min="15871" max="15871" width="0.375" style="48" customWidth="1"/>
    <col min="15872" max="15872" width="1.375" style="48" customWidth="1"/>
    <col min="15873" max="15873" width="2" style="48" customWidth="1"/>
    <col min="15874" max="16118" width="9.375" style="48"/>
    <col min="16119" max="16119" width="12.375" style="48" customWidth="1"/>
    <col min="16120" max="16120" width="31.25" style="48" customWidth="1"/>
    <col min="16121" max="16121" width="4" style="48" customWidth="1"/>
    <col min="16122" max="16122" width="10" style="48" customWidth="1"/>
    <col min="16123" max="16123" width="1.375" style="48" customWidth="1"/>
    <col min="16124" max="16124" width="23" style="48" bestFit="1" customWidth="1"/>
    <col min="16125" max="16125" width="2.375" style="48" customWidth="1"/>
    <col min="16126" max="16126" width="23" style="48" bestFit="1" customWidth="1"/>
    <col min="16127" max="16127" width="0.375" style="48" customWidth="1"/>
    <col min="16128" max="16128" width="1.375" style="48" customWidth="1"/>
    <col min="16129" max="16129" width="2" style="48" customWidth="1"/>
    <col min="16130" max="16384" width="9.375" style="48"/>
  </cols>
  <sheetData>
    <row r="1" spans="2:8" x14ac:dyDescent="0.2">
      <c r="B1" s="66" t="str">
        <f>'المركز المالي'!B1</f>
        <v>شركة معرض الكيف للسيارات</v>
      </c>
      <c r="C1" s="66"/>
      <c r="D1" s="66"/>
      <c r="E1" s="66"/>
      <c r="F1" s="66"/>
      <c r="G1" s="66"/>
    </row>
    <row r="2" spans="2:8" x14ac:dyDescent="0.2">
      <c r="B2" s="75" t="str">
        <f>'المركز المالي'!B2</f>
        <v>شركة ذات مسؤولية محدودة</v>
      </c>
      <c r="C2" s="66"/>
      <c r="D2" s="66"/>
      <c r="E2" s="66"/>
      <c r="F2" s="66"/>
      <c r="G2" s="66"/>
    </row>
    <row r="3" spans="2:8" x14ac:dyDescent="0.2">
      <c r="B3" s="55" t="s">
        <v>111</v>
      </c>
      <c r="C3" s="152"/>
      <c r="D3" s="152"/>
      <c r="E3" s="152"/>
      <c r="F3" s="152"/>
      <c r="G3" s="152"/>
    </row>
    <row r="4" spans="2:8" x14ac:dyDescent="0.2">
      <c r="B4" s="152" t="s">
        <v>212</v>
      </c>
      <c r="C4" s="152"/>
      <c r="D4" s="152"/>
      <c r="E4" s="152"/>
      <c r="F4" s="152"/>
      <c r="G4" s="152"/>
    </row>
    <row r="5" spans="2:8" x14ac:dyDescent="0.2">
      <c r="B5" s="101" t="s">
        <v>28</v>
      </c>
      <c r="C5" s="49"/>
      <c r="D5" s="49"/>
      <c r="E5" s="49"/>
      <c r="F5" s="49"/>
      <c r="G5" s="49"/>
    </row>
    <row r="6" spans="2:8" x14ac:dyDescent="0.2">
      <c r="B6" s="152"/>
      <c r="C6" s="152"/>
      <c r="D6" s="152"/>
      <c r="E6" s="152"/>
      <c r="F6" s="152"/>
      <c r="G6" s="152"/>
    </row>
    <row r="7" spans="2:8" x14ac:dyDescent="0.2">
      <c r="B7" s="53"/>
      <c r="C7" s="53"/>
      <c r="D7" s="53"/>
      <c r="E7" s="151"/>
      <c r="F7" s="53"/>
      <c r="G7" s="151"/>
    </row>
    <row r="8" spans="2:8" x14ac:dyDescent="0.2">
      <c r="B8" s="53"/>
      <c r="C8" s="115" t="s">
        <v>2</v>
      </c>
      <c r="E8" s="51" t="s">
        <v>201</v>
      </c>
      <c r="G8" s="51" t="s">
        <v>213</v>
      </c>
    </row>
    <row r="9" spans="2:8" x14ac:dyDescent="0.2">
      <c r="B9" s="53"/>
      <c r="C9" s="178"/>
      <c r="E9" s="109"/>
      <c r="G9" s="109"/>
    </row>
    <row r="10" spans="2:8" ht="31.5" customHeight="1" x14ac:dyDescent="0.2">
      <c r="B10" s="48" t="s">
        <v>26</v>
      </c>
      <c r="C10" s="107">
        <v>14</v>
      </c>
      <c r="D10" s="50"/>
      <c r="E10" s="11">
        <f>'12-15'!H26</f>
        <v>148086256</v>
      </c>
      <c r="F10" s="50"/>
      <c r="G10" s="11">
        <f>'12-15'!J26</f>
        <v>102410025</v>
      </c>
      <c r="H10" s="11"/>
    </row>
    <row r="11" spans="2:8" ht="31.5" customHeight="1" x14ac:dyDescent="0.2">
      <c r="B11" s="48" t="s">
        <v>27</v>
      </c>
      <c r="C11" s="1">
        <v>15</v>
      </c>
      <c r="D11" s="56"/>
      <c r="E11" s="12">
        <f>-'12-15'!H32</f>
        <v>-141485600</v>
      </c>
      <c r="F11" s="56"/>
      <c r="G11" s="12">
        <f>-'12-15'!J32</f>
        <v>-99088918</v>
      </c>
    </row>
    <row r="12" spans="2:8" ht="31.5" customHeight="1" x14ac:dyDescent="0.2">
      <c r="B12" s="52" t="s">
        <v>20</v>
      </c>
      <c r="C12" s="56"/>
      <c r="D12" s="56"/>
      <c r="E12" s="40">
        <f>SUM(E10:E11)</f>
        <v>6600656</v>
      </c>
      <c r="F12" s="56"/>
      <c r="G12" s="40">
        <f>SUM(G10:G11)</f>
        <v>3321107</v>
      </c>
    </row>
    <row r="13" spans="2:8" ht="31.5" customHeight="1" x14ac:dyDescent="0.2">
      <c r="B13" s="48" t="s">
        <v>21</v>
      </c>
      <c r="C13" s="1">
        <v>16</v>
      </c>
      <c r="D13" s="56"/>
      <c r="E13" s="11">
        <f>-'16-17'!C21</f>
        <v>-1278013</v>
      </c>
      <c r="F13" s="56"/>
      <c r="G13" s="11">
        <f>-'16-17'!E21</f>
        <v>-1026934</v>
      </c>
    </row>
    <row r="14" spans="2:8" ht="31.5" customHeight="1" x14ac:dyDescent="0.2">
      <c r="B14" s="48" t="s">
        <v>122</v>
      </c>
      <c r="C14" s="1">
        <v>17</v>
      </c>
      <c r="D14" s="56"/>
      <c r="E14" s="12">
        <f>-'16-17'!C28</f>
        <v>-1236936</v>
      </c>
      <c r="F14" s="56"/>
      <c r="G14" s="12">
        <f>-'16-17'!E28</f>
        <v>-865165</v>
      </c>
    </row>
    <row r="15" spans="2:8" ht="31.5" customHeight="1" x14ac:dyDescent="0.2">
      <c r="B15" s="52" t="s">
        <v>100</v>
      </c>
      <c r="C15" s="56"/>
      <c r="D15" s="56"/>
      <c r="E15" s="140">
        <f>SUM(E12:E14)</f>
        <v>4085707</v>
      </c>
      <c r="F15" s="56"/>
      <c r="G15" s="140">
        <f>SUM(G12:G14)</f>
        <v>1429008</v>
      </c>
    </row>
    <row r="16" spans="2:8" ht="31.5" customHeight="1" x14ac:dyDescent="0.2">
      <c r="B16" s="48" t="s">
        <v>204</v>
      </c>
      <c r="C16" s="56"/>
      <c r="D16" s="56"/>
      <c r="E16" s="11">
        <v>-587</v>
      </c>
      <c r="F16" s="56"/>
      <c r="G16" s="11">
        <v>0</v>
      </c>
    </row>
    <row r="17" spans="2:10" ht="31.5" customHeight="1" x14ac:dyDescent="0.2">
      <c r="B17" s="48" t="s">
        <v>139</v>
      </c>
      <c r="C17" s="56"/>
      <c r="D17" s="56"/>
      <c r="E17" s="11">
        <v>303969</v>
      </c>
      <c r="F17" s="56"/>
      <c r="G17" s="11">
        <v>192273</v>
      </c>
    </row>
    <row r="18" spans="2:10" ht="31.5" customHeight="1" x14ac:dyDescent="0.2">
      <c r="B18" s="52" t="s">
        <v>188</v>
      </c>
      <c r="C18" s="114"/>
      <c r="D18" s="114"/>
      <c r="E18" s="140">
        <f>SUM(E15:E17)</f>
        <v>4389089</v>
      </c>
      <c r="F18" s="114"/>
      <c r="G18" s="140">
        <f>SUM(G15:G17)</f>
        <v>1621281</v>
      </c>
      <c r="I18" s="13"/>
      <c r="J18" s="138"/>
    </row>
    <row r="19" spans="2:10" ht="31.5" customHeight="1" x14ac:dyDescent="0.2">
      <c r="B19" s="48" t="s">
        <v>22</v>
      </c>
      <c r="C19" s="1">
        <v>9</v>
      </c>
      <c r="D19" s="114"/>
      <c r="E19" s="12">
        <f>-'8-9'!C32</f>
        <v>-336501.22711864411</v>
      </c>
      <c r="F19" s="114"/>
      <c r="G19" s="12">
        <f>-'8-9'!E32</f>
        <v>-41572</v>
      </c>
    </row>
    <row r="20" spans="2:10" s="52" customFormat="1" ht="31.5" customHeight="1" x14ac:dyDescent="0.2">
      <c r="B20" s="52" t="s">
        <v>101</v>
      </c>
      <c r="C20" s="116"/>
      <c r="D20" s="116"/>
      <c r="E20" s="140">
        <f>SUM(E18:E19)</f>
        <v>4052587.7728813561</v>
      </c>
      <c r="F20" s="116"/>
      <c r="G20" s="140">
        <f>SUM(G18:G19)</f>
        <v>1579709</v>
      </c>
    </row>
    <row r="21" spans="2:10" s="52" customFormat="1" ht="31.5" customHeight="1" x14ac:dyDescent="0.2">
      <c r="B21" s="48" t="s">
        <v>23</v>
      </c>
      <c r="D21" s="117"/>
      <c r="E21" s="113">
        <v>0</v>
      </c>
      <c r="F21" s="117"/>
      <c r="G21" s="113">
        <v>0</v>
      </c>
    </row>
    <row r="22" spans="2:10" s="52" customFormat="1" ht="31.5" customHeight="1" thickBot="1" x14ac:dyDescent="0.25">
      <c r="B22" s="52" t="s">
        <v>43</v>
      </c>
      <c r="D22" s="117"/>
      <c r="E22" s="14">
        <f>SUM(E20:E21)</f>
        <v>4052587.7728813561</v>
      </c>
      <c r="F22" s="117"/>
      <c r="G22" s="14">
        <f>SUM(G20:G21)</f>
        <v>1579709</v>
      </c>
    </row>
    <row r="23" spans="2:10" s="52" customFormat="1" ht="21" thickTop="1" x14ac:dyDescent="0.2">
      <c r="F23" s="117"/>
      <c r="G23" s="118"/>
    </row>
    <row r="24" spans="2:10" s="52" customFormat="1" x14ac:dyDescent="0.2">
      <c r="F24" s="117"/>
      <c r="G24" s="118"/>
    </row>
    <row r="25" spans="2:10" s="52" customFormat="1" x14ac:dyDescent="0.2">
      <c r="F25" s="117"/>
      <c r="G25" s="118"/>
    </row>
    <row r="26" spans="2:10" x14ac:dyDescent="0.2">
      <c r="G26" s="39"/>
    </row>
    <row r="29" spans="2:10" x14ac:dyDescent="0.2">
      <c r="B29" s="209" t="s">
        <v>199</v>
      </c>
      <c r="C29" s="209"/>
      <c r="D29" s="209"/>
      <c r="E29" s="209"/>
      <c r="F29" s="209"/>
      <c r="G29" s="209"/>
    </row>
    <row r="30" spans="2:10" x14ac:dyDescent="0.2">
      <c r="B30" s="207">
        <v>5</v>
      </c>
      <c r="C30" s="207"/>
      <c r="D30" s="207"/>
      <c r="E30" s="207"/>
      <c r="F30" s="207"/>
      <c r="G30" s="207"/>
    </row>
    <row r="31" spans="2:10" x14ac:dyDescent="0.2">
      <c r="B31" s="208"/>
      <c r="C31" s="208"/>
      <c r="D31" s="208"/>
      <c r="E31" s="208"/>
      <c r="F31" s="208"/>
      <c r="G31" s="208"/>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29:G29"/>
    <mergeCell ref="B30:G31"/>
  </mergeCells>
  <printOptions horizontalCentered="1"/>
  <pageMargins left="0.27559055118110237" right="0.42" top="0.62992125984251968" bottom="0" header="0" footer="0"/>
  <pageSetup paperSize="9" firstPageNumber="5" orientation="portrait" useFirstPageNumber="1" r:id="rId2"/>
  <headerFooter alignWithMargins="0"/>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3"/>
  <dimension ref="B1:P29"/>
  <sheetViews>
    <sheetView rightToLeft="1" zoomScale="90" zoomScaleNormal="90" zoomScaleSheetLayoutView="145" zoomScalePageLayoutView="90" workbookViewId="0">
      <selection activeCell="G23" sqref="G23"/>
    </sheetView>
  </sheetViews>
  <sheetFormatPr defaultColWidth="9.375" defaultRowHeight="20.25" x14ac:dyDescent="0.2"/>
  <cols>
    <col min="1" max="1" width="1.75" style="48" customWidth="1"/>
    <col min="2" max="2" width="37.375" style="48" customWidth="1"/>
    <col min="3" max="3" width="12.5" style="48" customWidth="1"/>
    <col min="4" max="4" width="1.75" style="48" customWidth="1"/>
    <col min="5" max="5" width="12.25" style="48" customWidth="1"/>
    <col min="6" max="6" width="1.75" style="48" customWidth="1"/>
    <col min="7" max="7" width="12.5" style="48" customWidth="1"/>
    <col min="8" max="8" width="1.75" style="48" customWidth="1"/>
    <col min="9" max="9" width="12.5" style="48" customWidth="1"/>
    <col min="10" max="10" width="1.75" style="48" customWidth="1"/>
    <col min="11" max="11" width="12.5" style="48" customWidth="1"/>
    <col min="12" max="12" width="1.75" style="48" customWidth="1"/>
    <col min="13" max="13" width="13.375" style="48" bestFit="1" customWidth="1"/>
    <col min="14" max="256" width="9.375" style="48"/>
    <col min="257" max="257" width="12.375" style="48" customWidth="1"/>
    <col min="258" max="258" width="38" style="48" customWidth="1"/>
    <col min="259" max="259" width="2.375" style="48" customWidth="1"/>
    <col min="260" max="260" width="21.375" style="48" bestFit="1" customWidth="1"/>
    <col min="261" max="261" width="3.375" style="48" customWidth="1"/>
    <col min="262" max="262" width="21.375" style="48" bestFit="1" customWidth="1"/>
    <col min="263" max="263" width="3.375" style="48" customWidth="1"/>
    <col min="264" max="264" width="23" style="48" bestFit="1" customWidth="1"/>
    <col min="265" max="265" width="3.375" style="48" customWidth="1"/>
    <col min="266" max="266" width="23" style="48" bestFit="1" customWidth="1"/>
    <col min="267" max="267" width="1.375" style="48" customWidth="1"/>
    <col min="268" max="268" width="9.375" style="48"/>
    <col min="269" max="269" width="13.375" style="48" bestFit="1" customWidth="1"/>
    <col min="270" max="512" width="9.375" style="48"/>
    <col min="513" max="513" width="12.375" style="48" customWidth="1"/>
    <col min="514" max="514" width="38" style="48" customWidth="1"/>
    <col min="515" max="515" width="2.375" style="48" customWidth="1"/>
    <col min="516" max="516" width="21.375" style="48" bestFit="1" customWidth="1"/>
    <col min="517" max="517" width="3.375" style="48" customWidth="1"/>
    <col min="518" max="518" width="21.375" style="48" bestFit="1" customWidth="1"/>
    <col min="519" max="519" width="3.375" style="48" customWidth="1"/>
    <col min="520" max="520" width="23" style="48" bestFit="1" customWidth="1"/>
    <col min="521" max="521" width="3.375" style="48" customWidth="1"/>
    <col min="522" max="522" width="23" style="48" bestFit="1" customWidth="1"/>
    <col min="523" max="523" width="1.375" style="48" customWidth="1"/>
    <col min="524" max="524" width="9.375" style="48"/>
    <col min="525" max="525" width="13.375" style="48" bestFit="1" customWidth="1"/>
    <col min="526" max="768" width="9.375" style="48"/>
    <col min="769" max="769" width="12.375" style="48" customWidth="1"/>
    <col min="770" max="770" width="38" style="48" customWidth="1"/>
    <col min="771" max="771" width="2.375" style="48" customWidth="1"/>
    <col min="772" max="772" width="21.375" style="48" bestFit="1" customWidth="1"/>
    <col min="773" max="773" width="3.375" style="48" customWidth="1"/>
    <col min="774" max="774" width="21.375" style="48" bestFit="1" customWidth="1"/>
    <col min="775" max="775" width="3.375" style="48" customWidth="1"/>
    <col min="776" max="776" width="23" style="48" bestFit="1" customWidth="1"/>
    <col min="777" max="777" width="3.375" style="48" customWidth="1"/>
    <col min="778" max="778" width="23" style="48" bestFit="1" customWidth="1"/>
    <col min="779" max="779" width="1.375" style="48" customWidth="1"/>
    <col min="780" max="780" width="9.375" style="48"/>
    <col min="781" max="781" width="13.375" style="48" bestFit="1" customWidth="1"/>
    <col min="782" max="1024" width="9.375" style="48"/>
    <col min="1025" max="1025" width="12.375" style="48" customWidth="1"/>
    <col min="1026" max="1026" width="38" style="48" customWidth="1"/>
    <col min="1027" max="1027" width="2.375" style="48" customWidth="1"/>
    <col min="1028" max="1028" width="21.375" style="48" bestFit="1" customWidth="1"/>
    <col min="1029" max="1029" width="3.375" style="48" customWidth="1"/>
    <col min="1030" max="1030" width="21.375" style="48" bestFit="1" customWidth="1"/>
    <col min="1031" max="1031" width="3.375" style="48" customWidth="1"/>
    <col min="1032" max="1032" width="23" style="48" bestFit="1" customWidth="1"/>
    <col min="1033" max="1033" width="3.375" style="48" customWidth="1"/>
    <col min="1034" max="1034" width="23" style="48" bestFit="1" customWidth="1"/>
    <col min="1035" max="1035" width="1.375" style="48" customWidth="1"/>
    <col min="1036" max="1036" width="9.375" style="48"/>
    <col min="1037" max="1037" width="13.375" style="48" bestFit="1" customWidth="1"/>
    <col min="1038" max="1280" width="9.375" style="48"/>
    <col min="1281" max="1281" width="12.375" style="48" customWidth="1"/>
    <col min="1282" max="1282" width="38" style="48" customWidth="1"/>
    <col min="1283" max="1283" width="2.375" style="48" customWidth="1"/>
    <col min="1284" max="1284" width="21.375" style="48" bestFit="1" customWidth="1"/>
    <col min="1285" max="1285" width="3.375" style="48" customWidth="1"/>
    <col min="1286" max="1286" width="21.375" style="48" bestFit="1" customWidth="1"/>
    <col min="1287" max="1287" width="3.375" style="48" customWidth="1"/>
    <col min="1288" max="1288" width="23" style="48" bestFit="1" customWidth="1"/>
    <col min="1289" max="1289" width="3.375" style="48" customWidth="1"/>
    <col min="1290" max="1290" width="23" style="48" bestFit="1" customWidth="1"/>
    <col min="1291" max="1291" width="1.375" style="48" customWidth="1"/>
    <col min="1292" max="1292" width="9.375" style="48"/>
    <col min="1293" max="1293" width="13.375" style="48" bestFit="1" customWidth="1"/>
    <col min="1294" max="1536" width="9.375" style="48"/>
    <col min="1537" max="1537" width="12.375" style="48" customWidth="1"/>
    <col min="1538" max="1538" width="38" style="48" customWidth="1"/>
    <col min="1539" max="1539" width="2.375" style="48" customWidth="1"/>
    <col min="1540" max="1540" width="21.375" style="48" bestFit="1" customWidth="1"/>
    <col min="1541" max="1541" width="3.375" style="48" customWidth="1"/>
    <col min="1542" max="1542" width="21.375" style="48" bestFit="1" customWidth="1"/>
    <col min="1543" max="1543" width="3.375" style="48" customWidth="1"/>
    <col min="1544" max="1544" width="23" style="48" bestFit="1" customWidth="1"/>
    <col min="1545" max="1545" width="3.375" style="48" customWidth="1"/>
    <col min="1546" max="1546" width="23" style="48" bestFit="1" customWidth="1"/>
    <col min="1547" max="1547" width="1.375" style="48" customWidth="1"/>
    <col min="1548" max="1548" width="9.375" style="48"/>
    <col min="1549" max="1549" width="13.375" style="48" bestFit="1" customWidth="1"/>
    <col min="1550" max="1792" width="9.375" style="48"/>
    <col min="1793" max="1793" width="12.375" style="48" customWidth="1"/>
    <col min="1794" max="1794" width="38" style="48" customWidth="1"/>
    <col min="1795" max="1795" width="2.375" style="48" customWidth="1"/>
    <col min="1796" max="1796" width="21.375" style="48" bestFit="1" customWidth="1"/>
    <col min="1797" max="1797" width="3.375" style="48" customWidth="1"/>
    <col min="1798" max="1798" width="21.375" style="48" bestFit="1" customWidth="1"/>
    <col min="1799" max="1799" width="3.375" style="48" customWidth="1"/>
    <col min="1800" max="1800" width="23" style="48" bestFit="1" customWidth="1"/>
    <col min="1801" max="1801" width="3.375" style="48" customWidth="1"/>
    <col min="1802" max="1802" width="23" style="48" bestFit="1" customWidth="1"/>
    <col min="1803" max="1803" width="1.375" style="48" customWidth="1"/>
    <col min="1804" max="1804" width="9.375" style="48"/>
    <col min="1805" max="1805" width="13.375" style="48" bestFit="1" customWidth="1"/>
    <col min="1806" max="2048" width="9.375" style="48"/>
    <col min="2049" max="2049" width="12.375" style="48" customWidth="1"/>
    <col min="2050" max="2050" width="38" style="48" customWidth="1"/>
    <col min="2051" max="2051" width="2.375" style="48" customWidth="1"/>
    <col min="2052" max="2052" width="21.375" style="48" bestFit="1" customWidth="1"/>
    <col min="2053" max="2053" width="3.375" style="48" customWidth="1"/>
    <col min="2054" max="2054" width="21.375" style="48" bestFit="1" customWidth="1"/>
    <col min="2055" max="2055" width="3.375" style="48" customWidth="1"/>
    <col min="2056" max="2056" width="23" style="48" bestFit="1" customWidth="1"/>
    <col min="2057" max="2057" width="3.375" style="48" customWidth="1"/>
    <col min="2058" max="2058" width="23" style="48" bestFit="1" customWidth="1"/>
    <col min="2059" max="2059" width="1.375" style="48" customWidth="1"/>
    <col min="2060" max="2060" width="9.375" style="48"/>
    <col min="2061" max="2061" width="13.375" style="48" bestFit="1" customWidth="1"/>
    <col min="2062" max="2304" width="9.375" style="48"/>
    <col min="2305" max="2305" width="12.375" style="48" customWidth="1"/>
    <col min="2306" max="2306" width="38" style="48" customWidth="1"/>
    <col min="2307" max="2307" width="2.375" style="48" customWidth="1"/>
    <col min="2308" max="2308" width="21.375" style="48" bestFit="1" customWidth="1"/>
    <col min="2309" max="2309" width="3.375" style="48" customWidth="1"/>
    <col min="2310" max="2310" width="21.375" style="48" bestFit="1" customWidth="1"/>
    <col min="2311" max="2311" width="3.375" style="48" customWidth="1"/>
    <col min="2312" max="2312" width="23" style="48" bestFit="1" customWidth="1"/>
    <col min="2313" max="2313" width="3.375" style="48" customWidth="1"/>
    <col min="2314" max="2314" width="23" style="48" bestFit="1" customWidth="1"/>
    <col min="2315" max="2315" width="1.375" style="48" customWidth="1"/>
    <col min="2316" max="2316" width="9.375" style="48"/>
    <col min="2317" max="2317" width="13.375" style="48" bestFit="1" customWidth="1"/>
    <col min="2318" max="2560" width="9.375" style="48"/>
    <col min="2561" max="2561" width="12.375" style="48" customWidth="1"/>
    <col min="2562" max="2562" width="38" style="48" customWidth="1"/>
    <col min="2563" max="2563" width="2.375" style="48" customWidth="1"/>
    <col min="2564" max="2564" width="21.375" style="48" bestFit="1" customWidth="1"/>
    <col min="2565" max="2565" width="3.375" style="48" customWidth="1"/>
    <col min="2566" max="2566" width="21.375" style="48" bestFit="1" customWidth="1"/>
    <col min="2567" max="2567" width="3.375" style="48" customWidth="1"/>
    <col min="2568" max="2568" width="23" style="48" bestFit="1" customWidth="1"/>
    <col min="2569" max="2569" width="3.375" style="48" customWidth="1"/>
    <col min="2570" max="2570" width="23" style="48" bestFit="1" customWidth="1"/>
    <col min="2571" max="2571" width="1.375" style="48" customWidth="1"/>
    <col min="2572" max="2572" width="9.375" style="48"/>
    <col min="2573" max="2573" width="13.375" style="48" bestFit="1" customWidth="1"/>
    <col min="2574" max="2816" width="9.375" style="48"/>
    <col min="2817" max="2817" width="12.375" style="48" customWidth="1"/>
    <col min="2818" max="2818" width="38" style="48" customWidth="1"/>
    <col min="2819" max="2819" width="2.375" style="48" customWidth="1"/>
    <col min="2820" max="2820" width="21.375" style="48" bestFit="1" customWidth="1"/>
    <col min="2821" max="2821" width="3.375" style="48" customWidth="1"/>
    <col min="2822" max="2822" width="21.375" style="48" bestFit="1" customWidth="1"/>
    <col min="2823" max="2823" width="3.375" style="48" customWidth="1"/>
    <col min="2824" max="2824" width="23" style="48" bestFit="1" customWidth="1"/>
    <col min="2825" max="2825" width="3.375" style="48" customWidth="1"/>
    <col min="2826" max="2826" width="23" style="48" bestFit="1" customWidth="1"/>
    <col min="2827" max="2827" width="1.375" style="48" customWidth="1"/>
    <col min="2828" max="2828" width="9.375" style="48"/>
    <col min="2829" max="2829" width="13.375" style="48" bestFit="1" customWidth="1"/>
    <col min="2830" max="3072" width="9.375" style="48"/>
    <col min="3073" max="3073" width="12.375" style="48" customWidth="1"/>
    <col min="3074" max="3074" width="38" style="48" customWidth="1"/>
    <col min="3075" max="3075" width="2.375" style="48" customWidth="1"/>
    <col min="3076" max="3076" width="21.375" style="48" bestFit="1" customWidth="1"/>
    <col min="3077" max="3077" width="3.375" style="48" customWidth="1"/>
    <col min="3078" max="3078" width="21.375" style="48" bestFit="1" customWidth="1"/>
    <col min="3079" max="3079" width="3.375" style="48" customWidth="1"/>
    <col min="3080" max="3080" width="23" style="48" bestFit="1" customWidth="1"/>
    <col min="3081" max="3081" width="3.375" style="48" customWidth="1"/>
    <col min="3082" max="3082" width="23" style="48" bestFit="1" customWidth="1"/>
    <col min="3083" max="3083" width="1.375" style="48" customWidth="1"/>
    <col min="3084" max="3084" width="9.375" style="48"/>
    <col min="3085" max="3085" width="13.375" style="48" bestFit="1" customWidth="1"/>
    <col min="3086" max="3328" width="9.375" style="48"/>
    <col min="3329" max="3329" width="12.375" style="48" customWidth="1"/>
    <col min="3330" max="3330" width="38" style="48" customWidth="1"/>
    <col min="3331" max="3331" width="2.375" style="48" customWidth="1"/>
    <col min="3332" max="3332" width="21.375" style="48" bestFit="1" customWidth="1"/>
    <col min="3333" max="3333" width="3.375" style="48" customWidth="1"/>
    <col min="3334" max="3334" width="21.375" style="48" bestFit="1" customWidth="1"/>
    <col min="3335" max="3335" width="3.375" style="48" customWidth="1"/>
    <col min="3336" max="3336" width="23" style="48" bestFit="1" customWidth="1"/>
    <col min="3337" max="3337" width="3.375" style="48" customWidth="1"/>
    <col min="3338" max="3338" width="23" style="48" bestFit="1" customWidth="1"/>
    <col min="3339" max="3339" width="1.375" style="48" customWidth="1"/>
    <col min="3340" max="3340" width="9.375" style="48"/>
    <col min="3341" max="3341" width="13.375" style="48" bestFit="1" customWidth="1"/>
    <col min="3342" max="3584" width="9.375" style="48"/>
    <col min="3585" max="3585" width="12.375" style="48" customWidth="1"/>
    <col min="3586" max="3586" width="38" style="48" customWidth="1"/>
    <col min="3587" max="3587" width="2.375" style="48" customWidth="1"/>
    <col min="3588" max="3588" width="21.375" style="48" bestFit="1" customWidth="1"/>
    <col min="3589" max="3589" width="3.375" style="48" customWidth="1"/>
    <col min="3590" max="3590" width="21.375" style="48" bestFit="1" customWidth="1"/>
    <col min="3591" max="3591" width="3.375" style="48" customWidth="1"/>
    <col min="3592" max="3592" width="23" style="48" bestFit="1" customWidth="1"/>
    <col min="3593" max="3593" width="3.375" style="48" customWidth="1"/>
    <col min="3594" max="3594" width="23" style="48" bestFit="1" customWidth="1"/>
    <col min="3595" max="3595" width="1.375" style="48" customWidth="1"/>
    <col min="3596" max="3596" width="9.375" style="48"/>
    <col min="3597" max="3597" width="13.375" style="48" bestFit="1" customWidth="1"/>
    <col min="3598" max="3840" width="9.375" style="48"/>
    <col min="3841" max="3841" width="12.375" style="48" customWidth="1"/>
    <col min="3842" max="3842" width="38" style="48" customWidth="1"/>
    <col min="3843" max="3843" width="2.375" style="48" customWidth="1"/>
    <col min="3844" max="3844" width="21.375" style="48" bestFit="1" customWidth="1"/>
    <col min="3845" max="3845" width="3.375" style="48" customWidth="1"/>
    <col min="3846" max="3846" width="21.375" style="48" bestFit="1" customWidth="1"/>
    <col min="3847" max="3847" width="3.375" style="48" customWidth="1"/>
    <col min="3848" max="3848" width="23" style="48" bestFit="1" customWidth="1"/>
    <col min="3849" max="3849" width="3.375" style="48" customWidth="1"/>
    <col min="3850" max="3850" width="23" style="48" bestFit="1" customWidth="1"/>
    <col min="3851" max="3851" width="1.375" style="48" customWidth="1"/>
    <col min="3852" max="3852" width="9.375" style="48"/>
    <col min="3853" max="3853" width="13.375" style="48" bestFit="1" customWidth="1"/>
    <col min="3854" max="4096" width="9.375" style="48"/>
    <col min="4097" max="4097" width="12.375" style="48" customWidth="1"/>
    <col min="4098" max="4098" width="38" style="48" customWidth="1"/>
    <col min="4099" max="4099" width="2.375" style="48" customWidth="1"/>
    <col min="4100" max="4100" width="21.375" style="48" bestFit="1" customWidth="1"/>
    <col min="4101" max="4101" width="3.375" style="48" customWidth="1"/>
    <col min="4102" max="4102" width="21.375" style="48" bestFit="1" customWidth="1"/>
    <col min="4103" max="4103" width="3.375" style="48" customWidth="1"/>
    <col min="4104" max="4104" width="23" style="48" bestFit="1" customWidth="1"/>
    <col min="4105" max="4105" width="3.375" style="48" customWidth="1"/>
    <col min="4106" max="4106" width="23" style="48" bestFit="1" customWidth="1"/>
    <col min="4107" max="4107" width="1.375" style="48" customWidth="1"/>
    <col min="4108" max="4108" width="9.375" style="48"/>
    <col min="4109" max="4109" width="13.375" style="48" bestFit="1" customWidth="1"/>
    <col min="4110" max="4352" width="9.375" style="48"/>
    <col min="4353" max="4353" width="12.375" style="48" customWidth="1"/>
    <col min="4354" max="4354" width="38" style="48" customWidth="1"/>
    <col min="4355" max="4355" width="2.375" style="48" customWidth="1"/>
    <col min="4356" max="4356" width="21.375" style="48" bestFit="1" customWidth="1"/>
    <col min="4357" max="4357" width="3.375" style="48" customWidth="1"/>
    <col min="4358" max="4358" width="21.375" style="48" bestFit="1" customWidth="1"/>
    <col min="4359" max="4359" width="3.375" style="48" customWidth="1"/>
    <col min="4360" max="4360" width="23" style="48" bestFit="1" customWidth="1"/>
    <col min="4361" max="4361" width="3.375" style="48" customWidth="1"/>
    <col min="4362" max="4362" width="23" style="48" bestFit="1" customWidth="1"/>
    <col min="4363" max="4363" width="1.375" style="48" customWidth="1"/>
    <col min="4364" max="4364" width="9.375" style="48"/>
    <col min="4365" max="4365" width="13.375" style="48" bestFit="1" customWidth="1"/>
    <col min="4366" max="4608" width="9.375" style="48"/>
    <col min="4609" max="4609" width="12.375" style="48" customWidth="1"/>
    <col min="4610" max="4610" width="38" style="48" customWidth="1"/>
    <col min="4611" max="4611" width="2.375" style="48" customWidth="1"/>
    <col min="4612" max="4612" width="21.375" style="48" bestFit="1" customWidth="1"/>
    <col min="4613" max="4613" width="3.375" style="48" customWidth="1"/>
    <col min="4614" max="4614" width="21.375" style="48" bestFit="1" customWidth="1"/>
    <col min="4615" max="4615" width="3.375" style="48" customWidth="1"/>
    <col min="4616" max="4616" width="23" style="48" bestFit="1" customWidth="1"/>
    <col min="4617" max="4617" width="3.375" style="48" customWidth="1"/>
    <col min="4618" max="4618" width="23" style="48" bestFit="1" customWidth="1"/>
    <col min="4619" max="4619" width="1.375" style="48" customWidth="1"/>
    <col min="4620" max="4620" width="9.375" style="48"/>
    <col min="4621" max="4621" width="13.375" style="48" bestFit="1" customWidth="1"/>
    <col min="4622" max="4864" width="9.375" style="48"/>
    <col min="4865" max="4865" width="12.375" style="48" customWidth="1"/>
    <col min="4866" max="4866" width="38" style="48" customWidth="1"/>
    <col min="4867" max="4867" width="2.375" style="48" customWidth="1"/>
    <col min="4868" max="4868" width="21.375" style="48" bestFit="1" customWidth="1"/>
    <col min="4869" max="4869" width="3.375" style="48" customWidth="1"/>
    <col min="4870" max="4870" width="21.375" style="48" bestFit="1" customWidth="1"/>
    <col min="4871" max="4871" width="3.375" style="48" customWidth="1"/>
    <col min="4872" max="4872" width="23" style="48" bestFit="1" customWidth="1"/>
    <col min="4873" max="4873" width="3.375" style="48" customWidth="1"/>
    <col min="4874" max="4874" width="23" style="48" bestFit="1" customWidth="1"/>
    <col min="4875" max="4875" width="1.375" style="48" customWidth="1"/>
    <col min="4876" max="4876" width="9.375" style="48"/>
    <col min="4877" max="4877" width="13.375" style="48" bestFit="1" customWidth="1"/>
    <col min="4878" max="5120" width="9.375" style="48"/>
    <col min="5121" max="5121" width="12.375" style="48" customWidth="1"/>
    <col min="5122" max="5122" width="38" style="48" customWidth="1"/>
    <col min="5123" max="5123" width="2.375" style="48" customWidth="1"/>
    <col min="5124" max="5124" width="21.375" style="48" bestFit="1" customWidth="1"/>
    <col min="5125" max="5125" width="3.375" style="48" customWidth="1"/>
    <col min="5126" max="5126" width="21.375" style="48" bestFit="1" customWidth="1"/>
    <col min="5127" max="5127" width="3.375" style="48" customWidth="1"/>
    <col min="5128" max="5128" width="23" style="48" bestFit="1" customWidth="1"/>
    <col min="5129" max="5129" width="3.375" style="48" customWidth="1"/>
    <col min="5130" max="5130" width="23" style="48" bestFit="1" customWidth="1"/>
    <col min="5131" max="5131" width="1.375" style="48" customWidth="1"/>
    <col min="5132" max="5132" width="9.375" style="48"/>
    <col min="5133" max="5133" width="13.375" style="48" bestFit="1" customWidth="1"/>
    <col min="5134" max="5376" width="9.375" style="48"/>
    <col min="5377" max="5377" width="12.375" style="48" customWidth="1"/>
    <col min="5378" max="5378" width="38" style="48" customWidth="1"/>
    <col min="5379" max="5379" width="2.375" style="48" customWidth="1"/>
    <col min="5380" max="5380" width="21.375" style="48" bestFit="1" customWidth="1"/>
    <col min="5381" max="5381" width="3.375" style="48" customWidth="1"/>
    <col min="5382" max="5382" width="21.375" style="48" bestFit="1" customWidth="1"/>
    <col min="5383" max="5383" width="3.375" style="48" customWidth="1"/>
    <col min="5384" max="5384" width="23" style="48" bestFit="1" customWidth="1"/>
    <col min="5385" max="5385" width="3.375" style="48" customWidth="1"/>
    <col min="5386" max="5386" width="23" style="48" bestFit="1" customWidth="1"/>
    <col min="5387" max="5387" width="1.375" style="48" customWidth="1"/>
    <col min="5388" max="5388" width="9.375" style="48"/>
    <col min="5389" max="5389" width="13.375" style="48" bestFit="1" customWidth="1"/>
    <col min="5390" max="5632" width="9.375" style="48"/>
    <col min="5633" max="5633" width="12.375" style="48" customWidth="1"/>
    <col min="5634" max="5634" width="38" style="48" customWidth="1"/>
    <col min="5635" max="5635" width="2.375" style="48" customWidth="1"/>
    <col min="5636" max="5636" width="21.375" style="48" bestFit="1" customWidth="1"/>
    <col min="5637" max="5637" width="3.375" style="48" customWidth="1"/>
    <col min="5638" max="5638" width="21.375" style="48" bestFit="1" customWidth="1"/>
    <col min="5639" max="5639" width="3.375" style="48" customWidth="1"/>
    <col min="5640" max="5640" width="23" style="48" bestFit="1" customWidth="1"/>
    <col min="5641" max="5641" width="3.375" style="48" customWidth="1"/>
    <col min="5642" max="5642" width="23" style="48" bestFit="1" customWidth="1"/>
    <col min="5643" max="5643" width="1.375" style="48" customWidth="1"/>
    <col min="5644" max="5644" width="9.375" style="48"/>
    <col min="5645" max="5645" width="13.375" style="48" bestFit="1" customWidth="1"/>
    <col min="5646" max="5888" width="9.375" style="48"/>
    <col min="5889" max="5889" width="12.375" style="48" customWidth="1"/>
    <col min="5890" max="5890" width="38" style="48" customWidth="1"/>
    <col min="5891" max="5891" width="2.375" style="48" customWidth="1"/>
    <col min="5892" max="5892" width="21.375" style="48" bestFit="1" customWidth="1"/>
    <col min="5893" max="5893" width="3.375" style="48" customWidth="1"/>
    <col min="5894" max="5894" width="21.375" style="48" bestFit="1" customWidth="1"/>
    <col min="5895" max="5895" width="3.375" style="48" customWidth="1"/>
    <col min="5896" max="5896" width="23" style="48" bestFit="1" customWidth="1"/>
    <col min="5897" max="5897" width="3.375" style="48" customWidth="1"/>
    <col min="5898" max="5898" width="23" style="48" bestFit="1" customWidth="1"/>
    <col min="5899" max="5899" width="1.375" style="48" customWidth="1"/>
    <col min="5900" max="5900" width="9.375" style="48"/>
    <col min="5901" max="5901" width="13.375" style="48" bestFit="1" customWidth="1"/>
    <col min="5902" max="6144" width="9.375" style="48"/>
    <col min="6145" max="6145" width="12.375" style="48" customWidth="1"/>
    <col min="6146" max="6146" width="38" style="48" customWidth="1"/>
    <col min="6147" max="6147" width="2.375" style="48" customWidth="1"/>
    <col min="6148" max="6148" width="21.375" style="48" bestFit="1" customWidth="1"/>
    <col min="6149" max="6149" width="3.375" style="48" customWidth="1"/>
    <col min="6150" max="6150" width="21.375" style="48" bestFit="1" customWidth="1"/>
    <col min="6151" max="6151" width="3.375" style="48" customWidth="1"/>
    <col min="6152" max="6152" width="23" style="48" bestFit="1" customWidth="1"/>
    <col min="6153" max="6153" width="3.375" style="48" customWidth="1"/>
    <col min="6154" max="6154" width="23" style="48" bestFit="1" customWidth="1"/>
    <col min="6155" max="6155" width="1.375" style="48" customWidth="1"/>
    <col min="6156" max="6156" width="9.375" style="48"/>
    <col min="6157" max="6157" width="13.375" style="48" bestFit="1" customWidth="1"/>
    <col min="6158" max="6400" width="9.375" style="48"/>
    <col min="6401" max="6401" width="12.375" style="48" customWidth="1"/>
    <col min="6402" max="6402" width="38" style="48" customWidth="1"/>
    <col min="6403" max="6403" width="2.375" style="48" customWidth="1"/>
    <col min="6404" max="6404" width="21.375" style="48" bestFit="1" customWidth="1"/>
    <col min="6405" max="6405" width="3.375" style="48" customWidth="1"/>
    <col min="6406" max="6406" width="21.375" style="48" bestFit="1" customWidth="1"/>
    <col min="6407" max="6407" width="3.375" style="48" customWidth="1"/>
    <col min="6408" max="6408" width="23" style="48" bestFit="1" customWidth="1"/>
    <col min="6409" max="6409" width="3.375" style="48" customWidth="1"/>
    <col min="6410" max="6410" width="23" style="48" bestFit="1" customWidth="1"/>
    <col min="6411" max="6411" width="1.375" style="48" customWidth="1"/>
    <col min="6412" max="6412" width="9.375" style="48"/>
    <col min="6413" max="6413" width="13.375" style="48" bestFit="1" customWidth="1"/>
    <col min="6414" max="6656" width="9.375" style="48"/>
    <col min="6657" max="6657" width="12.375" style="48" customWidth="1"/>
    <col min="6658" max="6658" width="38" style="48" customWidth="1"/>
    <col min="6659" max="6659" width="2.375" style="48" customWidth="1"/>
    <col min="6660" max="6660" width="21.375" style="48" bestFit="1" customWidth="1"/>
    <col min="6661" max="6661" width="3.375" style="48" customWidth="1"/>
    <col min="6662" max="6662" width="21.375" style="48" bestFit="1" customWidth="1"/>
    <col min="6663" max="6663" width="3.375" style="48" customWidth="1"/>
    <col min="6664" max="6664" width="23" style="48" bestFit="1" customWidth="1"/>
    <col min="6665" max="6665" width="3.375" style="48" customWidth="1"/>
    <col min="6666" max="6666" width="23" style="48" bestFit="1" customWidth="1"/>
    <col min="6667" max="6667" width="1.375" style="48" customWidth="1"/>
    <col min="6668" max="6668" width="9.375" style="48"/>
    <col min="6669" max="6669" width="13.375" style="48" bestFit="1" customWidth="1"/>
    <col min="6670" max="6912" width="9.375" style="48"/>
    <col min="6913" max="6913" width="12.375" style="48" customWidth="1"/>
    <col min="6914" max="6914" width="38" style="48" customWidth="1"/>
    <col min="6915" max="6915" width="2.375" style="48" customWidth="1"/>
    <col min="6916" max="6916" width="21.375" style="48" bestFit="1" customWidth="1"/>
    <col min="6917" max="6917" width="3.375" style="48" customWidth="1"/>
    <col min="6918" max="6918" width="21.375" style="48" bestFit="1" customWidth="1"/>
    <col min="6919" max="6919" width="3.375" style="48" customWidth="1"/>
    <col min="6920" max="6920" width="23" style="48" bestFit="1" customWidth="1"/>
    <col min="6921" max="6921" width="3.375" style="48" customWidth="1"/>
    <col min="6922" max="6922" width="23" style="48" bestFit="1" customWidth="1"/>
    <col min="6923" max="6923" width="1.375" style="48" customWidth="1"/>
    <col min="6924" max="6924" width="9.375" style="48"/>
    <col min="6925" max="6925" width="13.375" style="48" bestFit="1" customWidth="1"/>
    <col min="6926" max="7168" width="9.375" style="48"/>
    <col min="7169" max="7169" width="12.375" style="48" customWidth="1"/>
    <col min="7170" max="7170" width="38" style="48" customWidth="1"/>
    <col min="7171" max="7171" width="2.375" style="48" customWidth="1"/>
    <col min="7172" max="7172" width="21.375" style="48" bestFit="1" customWidth="1"/>
    <col min="7173" max="7173" width="3.375" style="48" customWidth="1"/>
    <col min="7174" max="7174" width="21.375" style="48" bestFit="1" customWidth="1"/>
    <col min="7175" max="7175" width="3.375" style="48" customWidth="1"/>
    <col min="7176" max="7176" width="23" style="48" bestFit="1" customWidth="1"/>
    <col min="7177" max="7177" width="3.375" style="48" customWidth="1"/>
    <col min="7178" max="7178" width="23" style="48" bestFit="1" customWidth="1"/>
    <col min="7179" max="7179" width="1.375" style="48" customWidth="1"/>
    <col min="7180" max="7180" width="9.375" style="48"/>
    <col min="7181" max="7181" width="13.375" style="48" bestFit="1" customWidth="1"/>
    <col min="7182" max="7424" width="9.375" style="48"/>
    <col min="7425" max="7425" width="12.375" style="48" customWidth="1"/>
    <col min="7426" max="7426" width="38" style="48" customWidth="1"/>
    <col min="7427" max="7427" width="2.375" style="48" customWidth="1"/>
    <col min="7428" max="7428" width="21.375" style="48" bestFit="1" customWidth="1"/>
    <col min="7429" max="7429" width="3.375" style="48" customWidth="1"/>
    <col min="7430" max="7430" width="21.375" style="48" bestFit="1" customWidth="1"/>
    <col min="7431" max="7431" width="3.375" style="48" customWidth="1"/>
    <col min="7432" max="7432" width="23" style="48" bestFit="1" customWidth="1"/>
    <col min="7433" max="7433" width="3.375" style="48" customWidth="1"/>
    <col min="7434" max="7434" width="23" style="48" bestFit="1" customWidth="1"/>
    <col min="7435" max="7435" width="1.375" style="48" customWidth="1"/>
    <col min="7436" max="7436" width="9.375" style="48"/>
    <col min="7437" max="7437" width="13.375" style="48" bestFit="1" customWidth="1"/>
    <col min="7438" max="7680" width="9.375" style="48"/>
    <col min="7681" max="7681" width="12.375" style="48" customWidth="1"/>
    <col min="7682" max="7682" width="38" style="48" customWidth="1"/>
    <col min="7683" max="7683" width="2.375" style="48" customWidth="1"/>
    <col min="7684" max="7684" width="21.375" style="48" bestFit="1" customWidth="1"/>
    <col min="7685" max="7685" width="3.375" style="48" customWidth="1"/>
    <col min="7686" max="7686" width="21.375" style="48" bestFit="1" customWidth="1"/>
    <col min="7687" max="7687" width="3.375" style="48" customWidth="1"/>
    <col min="7688" max="7688" width="23" style="48" bestFit="1" customWidth="1"/>
    <col min="7689" max="7689" width="3.375" style="48" customWidth="1"/>
    <col min="7690" max="7690" width="23" style="48" bestFit="1" customWidth="1"/>
    <col min="7691" max="7691" width="1.375" style="48" customWidth="1"/>
    <col min="7692" max="7692" width="9.375" style="48"/>
    <col min="7693" max="7693" width="13.375" style="48" bestFit="1" customWidth="1"/>
    <col min="7694" max="7936" width="9.375" style="48"/>
    <col min="7937" max="7937" width="12.375" style="48" customWidth="1"/>
    <col min="7938" max="7938" width="38" style="48" customWidth="1"/>
    <col min="7939" max="7939" width="2.375" style="48" customWidth="1"/>
    <col min="7940" max="7940" width="21.375" style="48" bestFit="1" customWidth="1"/>
    <col min="7941" max="7941" width="3.375" style="48" customWidth="1"/>
    <col min="7942" max="7942" width="21.375" style="48" bestFit="1" customWidth="1"/>
    <col min="7943" max="7943" width="3.375" style="48" customWidth="1"/>
    <col min="7944" max="7944" width="23" style="48" bestFit="1" customWidth="1"/>
    <col min="7945" max="7945" width="3.375" style="48" customWidth="1"/>
    <col min="7946" max="7946" width="23" style="48" bestFit="1" customWidth="1"/>
    <col min="7947" max="7947" width="1.375" style="48" customWidth="1"/>
    <col min="7948" max="7948" width="9.375" style="48"/>
    <col min="7949" max="7949" width="13.375" style="48" bestFit="1" customWidth="1"/>
    <col min="7950" max="8192" width="9.375" style="48"/>
    <col min="8193" max="8193" width="12.375" style="48" customWidth="1"/>
    <col min="8194" max="8194" width="38" style="48" customWidth="1"/>
    <col min="8195" max="8195" width="2.375" style="48" customWidth="1"/>
    <col min="8196" max="8196" width="21.375" style="48" bestFit="1" customWidth="1"/>
    <col min="8197" max="8197" width="3.375" style="48" customWidth="1"/>
    <col min="8198" max="8198" width="21.375" style="48" bestFit="1" customWidth="1"/>
    <col min="8199" max="8199" width="3.375" style="48" customWidth="1"/>
    <col min="8200" max="8200" width="23" style="48" bestFit="1" customWidth="1"/>
    <col min="8201" max="8201" width="3.375" style="48" customWidth="1"/>
    <col min="8202" max="8202" width="23" style="48" bestFit="1" customWidth="1"/>
    <col min="8203" max="8203" width="1.375" style="48" customWidth="1"/>
    <col min="8204" max="8204" width="9.375" style="48"/>
    <col min="8205" max="8205" width="13.375" style="48" bestFit="1" customWidth="1"/>
    <col min="8206" max="8448" width="9.375" style="48"/>
    <col min="8449" max="8449" width="12.375" style="48" customWidth="1"/>
    <col min="8450" max="8450" width="38" style="48" customWidth="1"/>
    <col min="8451" max="8451" width="2.375" style="48" customWidth="1"/>
    <col min="8452" max="8452" width="21.375" style="48" bestFit="1" customWidth="1"/>
    <col min="8453" max="8453" width="3.375" style="48" customWidth="1"/>
    <col min="8454" max="8454" width="21.375" style="48" bestFit="1" customWidth="1"/>
    <col min="8455" max="8455" width="3.375" style="48" customWidth="1"/>
    <col min="8456" max="8456" width="23" style="48" bestFit="1" customWidth="1"/>
    <col min="8457" max="8457" width="3.375" style="48" customWidth="1"/>
    <col min="8458" max="8458" width="23" style="48" bestFit="1" customWidth="1"/>
    <col min="8459" max="8459" width="1.375" style="48" customWidth="1"/>
    <col min="8460" max="8460" width="9.375" style="48"/>
    <col min="8461" max="8461" width="13.375" style="48" bestFit="1" customWidth="1"/>
    <col min="8462" max="8704" width="9.375" style="48"/>
    <col min="8705" max="8705" width="12.375" style="48" customWidth="1"/>
    <col min="8706" max="8706" width="38" style="48" customWidth="1"/>
    <col min="8707" max="8707" width="2.375" style="48" customWidth="1"/>
    <col min="8708" max="8708" width="21.375" style="48" bestFit="1" customWidth="1"/>
    <col min="8709" max="8709" width="3.375" style="48" customWidth="1"/>
    <col min="8710" max="8710" width="21.375" style="48" bestFit="1" customWidth="1"/>
    <col min="8711" max="8711" width="3.375" style="48" customWidth="1"/>
    <col min="8712" max="8712" width="23" style="48" bestFit="1" customWidth="1"/>
    <col min="8713" max="8713" width="3.375" style="48" customWidth="1"/>
    <col min="8714" max="8714" width="23" style="48" bestFit="1" customWidth="1"/>
    <col min="8715" max="8715" width="1.375" style="48" customWidth="1"/>
    <col min="8716" max="8716" width="9.375" style="48"/>
    <col min="8717" max="8717" width="13.375" style="48" bestFit="1" customWidth="1"/>
    <col min="8718" max="8960" width="9.375" style="48"/>
    <col min="8961" max="8961" width="12.375" style="48" customWidth="1"/>
    <col min="8962" max="8962" width="38" style="48" customWidth="1"/>
    <col min="8963" max="8963" width="2.375" style="48" customWidth="1"/>
    <col min="8964" max="8964" width="21.375" style="48" bestFit="1" customWidth="1"/>
    <col min="8965" max="8965" width="3.375" style="48" customWidth="1"/>
    <col min="8966" max="8966" width="21.375" style="48" bestFit="1" customWidth="1"/>
    <col min="8967" max="8967" width="3.375" style="48" customWidth="1"/>
    <col min="8968" max="8968" width="23" style="48" bestFit="1" customWidth="1"/>
    <col min="8969" max="8969" width="3.375" style="48" customWidth="1"/>
    <col min="8970" max="8970" width="23" style="48" bestFit="1" customWidth="1"/>
    <col min="8971" max="8971" width="1.375" style="48" customWidth="1"/>
    <col min="8972" max="8972" width="9.375" style="48"/>
    <col min="8973" max="8973" width="13.375" style="48" bestFit="1" customWidth="1"/>
    <col min="8974" max="9216" width="9.375" style="48"/>
    <col min="9217" max="9217" width="12.375" style="48" customWidth="1"/>
    <col min="9218" max="9218" width="38" style="48" customWidth="1"/>
    <col min="9219" max="9219" width="2.375" style="48" customWidth="1"/>
    <col min="9220" max="9220" width="21.375" style="48" bestFit="1" customWidth="1"/>
    <col min="9221" max="9221" width="3.375" style="48" customWidth="1"/>
    <col min="9222" max="9222" width="21.375" style="48" bestFit="1" customWidth="1"/>
    <col min="9223" max="9223" width="3.375" style="48" customWidth="1"/>
    <col min="9224" max="9224" width="23" style="48" bestFit="1" customWidth="1"/>
    <col min="9225" max="9225" width="3.375" style="48" customWidth="1"/>
    <col min="9226" max="9226" width="23" style="48" bestFit="1" customWidth="1"/>
    <col min="9227" max="9227" width="1.375" style="48" customWidth="1"/>
    <col min="9228" max="9228" width="9.375" style="48"/>
    <col min="9229" max="9229" width="13.375" style="48" bestFit="1" customWidth="1"/>
    <col min="9230" max="9472" width="9.375" style="48"/>
    <col min="9473" max="9473" width="12.375" style="48" customWidth="1"/>
    <col min="9474" max="9474" width="38" style="48" customWidth="1"/>
    <col min="9475" max="9475" width="2.375" style="48" customWidth="1"/>
    <col min="9476" max="9476" width="21.375" style="48" bestFit="1" customWidth="1"/>
    <col min="9477" max="9477" width="3.375" style="48" customWidth="1"/>
    <col min="9478" max="9478" width="21.375" style="48" bestFit="1" customWidth="1"/>
    <col min="9479" max="9479" width="3.375" style="48" customWidth="1"/>
    <col min="9480" max="9480" width="23" style="48" bestFit="1" customWidth="1"/>
    <col min="9481" max="9481" width="3.375" style="48" customWidth="1"/>
    <col min="9482" max="9482" width="23" style="48" bestFit="1" customWidth="1"/>
    <col min="9483" max="9483" width="1.375" style="48" customWidth="1"/>
    <col min="9484" max="9484" width="9.375" style="48"/>
    <col min="9485" max="9485" width="13.375" style="48" bestFit="1" customWidth="1"/>
    <col min="9486" max="9728" width="9.375" style="48"/>
    <col min="9729" max="9729" width="12.375" style="48" customWidth="1"/>
    <col min="9730" max="9730" width="38" style="48" customWidth="1"/>
    <col min="9731" max="9731" width="2.375" style="48" customWidth="1"/>
    <col min="9732" max="9732" width="21.375" style="48" bestFit="1" customWidth="1"/>
    <col min="9733" max="9733" width="3.375" style="48" customWidth="1"/>
    <col min="9734" max="9734" width="21.375" style="48" bestFit="1" customWidth="1"/>
    <col min="9735" max="9735" width="3.375" style="48" customWidth="1"/>
    <col min="9736" max="9736" width="23" style="48" bestFit="1" customWidth="1"/>
    <col min="9737" max="9737" width="3.375" style="48" customWidth="1"/>
    <col min="9738" max="9738" width="23" style="48" bestFit="1" customWidth="1"/>
    <col min="9739" max="9739" width="1.375" style="48" customWidth="1"/>
    <col min="9740" max="9740" width="9.375" style="48"/>
    <col min="9741" max="9741" width="13.375" style="48" bestFit="1" customWidth="1"/>
    <col min="9742" max="9984" width="9.375" style="48"/>
    <col min="9985" max="9985" width="12.375" style="48" customWidth="1"/>
    <col min="9986" max="9986" width="38" style="48" customWidth="1"/>
    <col min="9987" max="9987" width="2.375" style="48" customWidth="1"/>
    <col min="9988" max="9988" width="21.375" style="48" bestFit="1" customWidth="1"/>
    <col min="9989" max="9989" width="3.375" style="48" customWidth="1"/>
    <col min="9990" max="9990" width="21.375" style="48" bestFit="1" customWidth="1"/>
    <col min="9991" max="9991" width="3.375" style="48" customWidth="1"/>
    <col min="9992" max="9992" width="23" style="48" bestFit="1" customWidth="1"/>
    <col min="9993" max="9993" width="3.375" style="48" customWidth="1"/>
    <col min="9994" max="9994" width="23" style="48" bestFit="1" customWidth="1"/>
    <col min="9995" max="9995" width="1.375" style="48" customWidth="1"/>
    <col min="9996" max="9996" width="9.375" style="48"/>
    <col min="9997" max="9997" width="13.375" style="48" bestFit="1" customWidth="1"/>
    <col min="9998" max="10240" width="9.375" style="48"/>
    <col min="10241" max="10241" width="12.375" style="48" customWidth="1"/>
    <col min="10242" max="10242" width="38" style="48" customWidth="1"/>
    <col min="10243" max="10243" width="2.375" style="48" customWidth="1"/>
    <col min="10244" max="10244" width="21.375" style="48" bestFit="1" customWidth="1"/>
    <col min="10245" max="10245" width="3.375" style="48" customWidth="1"/>
    <col min="10246" max="10246" width="21.375" style="48" bestFit="1" customWidth="1"/>
    <col min="10247" max="10247" width="3.375" style="48" customWidth="1"/>
    <col min="10248" max="10248" width="23" style="48" bestFit="1" customWidth="1"/>
    <col min="10249" max="10249" width="3.375" style="48" customWidth="1"/>
    <col min="10250" max="10250" width="23" style="48" bestFit="1" customWidth="1"/>
    <col min="10251" max="10251" width="1.375" style="48" customWidth="1"/>
    <col min="10252" max="10252" width="9.375" style="48"/>
    <col min="10253" max="10253" width="13.375" style="48" bestFit="1" customWidth="1"/>
    <col min="10254" max="10496" width="9.375" style="48"/>
    <col min="10497" max="10497" width="12.375" style="48" customWidth="1"/>
    <col min="10498" max="10498" width="38" style="48" customWidth="1"/>
    <col min="10499" max="10499" width="2.375" style="48" customWidth="1"/>
    <col min="10500" max="10500" width="21.375" style="48" bestFit="1" customWidth="1"/>
    <col min="10501" max="10501" width="3.375" style="48" customWidth="1"/>
    <col min="10502" max="10502" width="21.375" style="48" bestFit="1" customWidth="1"/>
    <col min="10503" max="10503" width="3.375" style="48" customWidth="1"/>
    <col min="10504" max="10504" width="23" style="48" bestFit="1" customWidth="1"/>
    <col min="10505" max="10505" width="3.375" style="48" customWidth="1"/>
    <col min="10506" max="10506" width="23" style="48" bestFit="1" customWidth="1"/>
    <col min="10507" max="10507" width="1.375" style="48" customWidth="1"/>
    <col min="10508" max="10508" width="9.375" style="48"/>
    <col min="10509" max="10509" width="13.375" style="48" bestFit="1" customWidth="1"/>
    <col min="10510" max="10752" width="9.375" style="48"/>
    <col min="10753" max="10753" width="12.375" style="48" customWidth="1"/>
    <col min="10754" max="10754" width="38" style="48" customWidth="1"/>
    <col min="10755" max="10755" width="2.375" style="48" customWidth="1"/>
    <col min="10756" max="10756" width="21.375" style="48" bestFit="1" customWidth="1"/>
    <col min="10757" max="10757" width="3.375" style="48" customWidth="1"/>
    <col min="10758" max="10758" width="21.375" style="48" bestFit="1" customWidth="1"/>
    <col min="10759" max="10759" width="3.375" style="48" customWidth="1"/>
    <col min="10760" max="10760" width="23" style="48" bestFit="1" customWidth="1"/>
    <col min="10761" max="10761" width="3.375" style="48" customWidth="1"/>
    <col min="10762" max="10762" width="23" style="48" bestFit="1" customWidth="1"/>
    <col min="10763" max="10763" width="1.375" style="48" customWidth="1"/>
    <col min="10764" max="10764" width="9.375" style="48"/>
    <col min="10765" max="10765" width="13.375" style="48" bestFit="1" customWidth="1"/>
    <col min="10766" max="11008" width="9.375" style="48"/>
    <col min="11009" max="11009" width="12.375" style="48" customWidth="1"/>
    <col min="11010" max="11010" width="38" style="48" customWidth="1"/>
    <col min="11011" max="11011" width="2.375" style="48" customWidth="1"/>
    <col min="11012" max="11012" width="21.375" style="48" bestFit="1" customWidth="1"/>
    <col min="11013" max="11013" width="3.375" style="48" customWidth="1"/>
    <col min="11014" max="11014" width="21.375" style="48" bestFit="1" customWidth="1"/>
    <col min="11015" max="11015" width="3.375" style="48" customWidth="1"/>
    <col min="11016" max="11016" width="23" style="48" bestFit="1" customWidth="1"/>
    <col min="11017" max="11017" width="3.375" style="48" customWidth="1"/>
    <col min="11018" max="11018" width="23" style="48" bestFit="1" customWidth="1"/>
    <col min="11019" max="11019" width="1.375" style="48" customWidth="1"/>
    <col min="11020" max="11020" width="9.375" style="48"/>
    <col min="11021" max="11021" width="13.375" style="48" bestFit="1" customWidth="1"/>
    <col min="11022" max="11264" width="9.375" style="48"/>
    <col min="11265" max="11265" width="12.375" style="48" customWidth="1"/>
    <col min="11266" max="11266" width="38" style="48" customWidth="1"/>
    <col min="11267" max="11267" width="2.375" style="48" customWidth="1"/>
    <col min="11268" max="11268" width="21.375" style="48" bestFit="1" customWidth="1"/>
    <col min="11269" max="11269" width="3.375" style="48" customWidth="1"/>
    <col min="11270" max="11270" width="21.375" style="48" bestFit="1" customWidth="1"/>
    <col min="11271" max="11271" width="3.375" style="48" customWidth="1"/>
    <col min="11272" max="11272" width="23" style="48" bestFit="1" customWidth="1"/>
    <col min="11273" max="11273" width="3.375" style="48" customWidth="1"/>
    <col min="11274" max="11274" width="23" style="48" bestFit="1" customWidth="1"/>
    <col min="11275" max="11275" width="1.375" style="48" customWidth="1"/>
    <col min="11276" max="11276" width="9.375" style="48"/>
    <col min="11277" max="11277" width="13.375" style="48" bestFit="1" customWidth="1"/>
    <col min="11278" max="11520" width="9.375" style="48"/>
    <col min="11521" max="11521" width="12.375" style="48" customWidth="1"/>
    <col min="11522" max="11522" width="38" style="48" customWidth="1"/>
    <col min="11523" max="11523" width="2.375" style="48" customWidth="1"/>
    <col min="11524" max="11524" width="21.375" style="48" bestFit="1" customWidth="1"/>
    <col min="11525" max="11525" width="3.375" style="48" customWidth="1"/>
    <col min="11526" max="11526" width="21.375" style="48" bestFit="1" customWidth="1"/>
    <col min="11527" max="11527" width="3.375" style="48" customWidth="1"/>
    <col min="11528" max="11528" width="23" style="48" bestFit="1" customWidth="1"/>
    <col min="11529" max="11529" width="3.375" style="48" customWidth="1"/>
    <col min="11530" max="11530" width="23" style="48" bestFit="1" customWidth="1"/>
    <col min="11531" max="11531" width="1.375" style="48" customWidth="1"/>
    <col min="11532" max="11532" width="9.375" style="48"/>
    <col min="11533" max="11533" width="13.375" style="48" bestFit="1" customWidth="1"/>
    <col min="11534" max="11776" width="9.375" style="48"/>
    <col min="11777" max="11777" width="12.375" style="48" customWidth="1"/>
    <col min="11778" max="11778" width="38" style="48" customWidth="1"/>
    <col min="11779" max="11779" width="2.375" style="48" customWidth="1"/>
    <col min="11780" max="11780" width="21.375" style="48" bestFit="1" customWidth="1"/>
    <col min="11781" max="11781" width="3.375" style="48" customWidth="1"/>
    <col min="11782" max="11782" width="21.375" style="48" bestFit="1" customWidth="1"/>
    <col min="11783" max="11783" width="3.375" style="48" customWidth="1"/>
    <col min="11784" max="11784" width="23" style="48" bestFit="1" customWidth="1"/>
    <col min="11785" max="11785" width="3.375" style="48" customWidth="1"/>
    <col min="11786" max="11786" width="23" style="48" bestFit="1" customWidth="1"/>
    <col min="11787" max="11787" width="1.375" style="48" customWidth="1"/>
    <col min="11788" max="11788" width="9.375" style="48"/>
    <col min="11789" max="11789" width="13.375" style="48" bestFit="1" customWidth="1"/>
    <col min="11790" max="12032" width="9.375" style="48"/>
    <col min="12033" max="12033" width="12.375" style="48" customWidth="1"/>
    <col min="12034" max="12034" width="38" style="48" customWidth="1"/>
    <col min="12035" max="12035" width="2.375" style="48" customWidth="1"/>
    <col min="12036" max="12036" width="21.375" style="48" bestFit="1" customWidth="1"/>
    <col min="12037" max="12037" width="3.375" style="48" customWidth="1"/>
    <col min="12038" max="12038" width="21.375" style="48" bestFit="1" customWidth="1"/>
    <col min="12039" max="12039" width="3.375" style="48" customWidth="1"/>
    <col min="12040" max="12040" width="23" style="48" bestFit="1" customWidth="1"/>
    <col min="12041" max="12041" width="3.375" style="48" customWidth="1"/>
    <col min="12042" max="12042" width="23" style="48" bestFit="1" customWidth="1"/>
    <col min="12043" max="12043" width="1.375" style="48" customWidth="1"/>
    <col min="12044" max="12044" width="9.375" style="48"/>
    <col min="12045" max="12045" width="13.375" style="48" bestFit="1" customWidth="1"/>
    <col min="12046" max="12288" width="9.375" style="48"/>
    <col min="12289" max="12289" width="12.375" style="48" customWidth="1"/>
    <col min="12290" max="12290" width="38" style="48" customWidth="1"/>
    <col min="12291" max="12291" width="2.375" style="48" customWidth="1"/>
    <col min="12292" max="12292" width="21.375" style="48" bestFit="1" customWidth="1"/>
    <col min="12293" max="12293" width="3.375" style="48" customWidth="1"/>
    <col min="12294" max="12294" width="21.375" style="48" bestFit="1" customWidth="1"/>
    <col min="12295" max="12295" width="3.375" style="48" customWidth="1"/>
    <col min="12296" max="12296" width="23" style="48" bestFit="1" customWidth="1"/>
    <col min="12297" max="12297" width="3.375" style="48" customWidth="1"/>
    <col min="12298" max="12298" width="23" style="48" bestFit="1" customWidth="1"/>
    <col min="12299" max="12299" width="1.375" style="48" customWidth="1"/>
    <col min="12300" max="12300" width="9.375" style="48"/>
    <col min="12301" max="12301" width="13.375" style="48" bestFit="1" customWidth="1"/>
    <col min="12302" max="12544" width="9.375" style="48"/>
    <col min="12545" max="12545" width="12.375" style="48" customWidth="1"/>
    <col min="12546" max="12546" width="38" style="48" customWidth="1"/>
    <col min="12547" max="12547" width="2.375" style="48" customWidth="1"/>
    <col min="12548" max="12548" width="21.375" style="48" bestFit="1" customWidth="1"/>
    <col min="12549" max="12549" width="3.375" style="48" customWidth="1"/>
    <col min="12550" max="12550" width="21.375" style="48" bestFit="1" customWidth="1"/>
    <col min="12551" max="12551" width="3.375" style="48" customWidth="1"/>
    <col min="12552" max="12552" width="23" style="48" bestFit="1" customWidth="1"/>
    <col min="12553" max="12553" width="3.375" style="48" customWidth="1"/>
    <col min="12554" max="12554" width="23" style="48" bestFit="1" customWidth="1"/>
    <col min="12555" max="12555" width="1.375" style="48" customWidth="1"/>
    <col min="12556" max="12556" width="9.375" style="48"/>
    <col min="12557" max="12557" width="13.375" style="48" bestFit="1" customWidth="1"/>
    <col min="12558" max="12800" width="9.375" style="48"/>
    <col min="12801" max="12801" width="12.375" style="48" customWidth="1"/>
    <col min="12802" max="12802" width="38" style="48" customWidth="1"/>
    <col min="12803" max="12803" width="2.375" style="48" customWidth="1"/>
    <col min="12804" max="12804" width="21.375" style="48" bestFit="1" customWidth="1"/>
    <col min="12805" max="12805" width="3.375" style="48" customWidth="1"/>
    <col min="12806" max="12806" width="21.375" style="48" bestFit="1" customWidth="1"/>
    <col min="12807" max="12807" width="3.375" style="48" customWidth="1"/>
    <col min="12808" max="12808" width="23" style="48" bestFit="1" customWidth="1"/>
    <col min="12809" max="12809" width="3.375" style="48" customWidth="1"/>
    <col min="12810" max="12810" width="23" style="48" bestFit="1" customWidth="1"/>
    <col min="12811" max="12811" width="1.375" style="48" customWidth="1"/>
    <col min="12812" max="12812" width="9.375" style="48"/>
    <col min="12813" max="12813" width="13.375" style="48" bestFit="1" customWidth="1"/>
    <col min="12814" max="13056" width="9.375" style="48"/>
    <col min="13057" max="13057" width="12.375" style="48" customWidth="1"/>
    <col min="13058" max="13058" width="38" style="48" customWidth="1"/>
    <col min="13059" max="13059" width="2.375" style="48" customWidth="1"/>
    <col min="13060" max="13060" width="21.375" style="48" bestFit="1" customWidth="1"/>
    <col min="13061" max="13061" width="3.375" style="48" customWidth="1"/>
    <col min="13062" max="13062" width="21.375" style="48" bestFit="1" customWidth="1"/>
    <col min="13063" max="13063" width="3.375" style="48" customWidth="1"/>
    <col min="13064" max="13064" width="23" style="48" bestFit="1" customWidth="1"/>
    <col min="13065" max="13065" width="3.375" style="48" customWidth="1"/>
    <col min="13066" max="13066" width="23" style="48" bestFit="1" customWidth="1"/>
    <col min="13067" max="13067" width="1.375" style="48" customWidth="1"/>
    <col min="13068" max="13068" width="9.375" style="48"/>
    <col min="13069" max="13069" width="13.375" style="48" bestFit="1" customWidth="1"/>
    <col min="13070" max="13312" width="9.375" style="48"/>
    <col min="13313" max="13313" width="12.375" style="48" customWidth="1"/>
    <col min="13314" max="13314" width="38" style="48" customWidth="1"/>
    <col min="13315" max="13315" width="2.375" style="48" customWidth="1"/>
    <col min="13316" max="13316" width="21.375" style="48" bestFit="1" customWidth="1"/>
    <col min="13317" max="13317" width="3.375" style="48" customWidth="1"/>
    <col min="13318" max="13318" width="21.375" style="48" bestFit="1" customWidth="1"/>
    <col min="13319" max="13319" width="3.375" style="48" customWidth="1"/>
    <col min="13320" max="13320" width="23" style="48" bestFit="1" customWidth="1"/>
    <col min="13321" max="13321" width="3.375" style="48" customWidth="1"/>
    <col min="13322" max="13322" width="23" style="48" bestFit="1" customWidth="1"/>
    <col min="13323" max="13323" width="1.375" style="48" customWidth="1"/>
    <col min="13324" max="13324" width="9.375" style="48"/>
    <col min="13325" max="13325" width="13.375" style="48" bestFit="1" customWidth="1"/>
    <col min="13326" max="13568" width="9.375" style="48"/>
    <col min="13569" max="13569" width="12.375" style="48" customWidth="1"/>
    <col min="13570" max="13570" width="38" style="48" customWidth="1"/>
    <col min="13571" max="13571" width="2.375" style="48" customWidth="1"/>
    <col min="13572" max="13572" width="21.375" style="48" bestFit="1" customWidth="1"/>
    <col min="13573" max="13573" width="3.375" style="48" customWidth="1"/>
    <col min="13574" max="13574" width="21.375" style="48" bestFit="1" customWidth="1"/>
    <col min="13575" max="13575" width="3.375" style="48" customWidth="1"/>
    <col min="13576" max="13576" width="23" style="48" bestFit="1" customWidth="1"/>
    <col min="13577" max="13577" width="3.375" style="48" customWidth="1"/>
    <col min="13578" max="13578" width="23" style="48" bestFit="1" customWidth="1"/>
    <col min="13579" max="13579" width="1.375" style="48" customWidth="1"/>
    <col min="13580" max="13580" width="9.375" style="48"/>
    <col min="13581" max="13581" width="13.375" style="48" bestFit="1" customWidth="1"/>
    <col min="13582" max="13824" width="9.375" style="48"/>
    <col min="13825" max="13825" width="12.375" style="48" customWidth="1"/>
    <col min="13826" max="13826" width="38" style="48" customWidth="1"/>
    <col min="13827" max="13827" width="2.375" style="48" customWidth="1"/>
    <col min="13828" max="13828" width="21.375" style="48" bestFit="1" customWidth="1"/>
    <col min="13829" max="13829" width="3.375" style="48" customWidth="1"/>
    <col min="13830" max="13830" width="21.375" style="48" bestFit="1" customWidth="1"/>
    <col min="13831" max="13831" width="3.375" style="48" customWidth="1"/>
    <col min="13832" max="13832" width="23" style="48" bestFit="1" customWidth="1"/>
    <col min="13833" max="13833" width="3.375" style="48" customWidth="1"/>
    <col min="13834" max="13834" width="23" style="48" bestFit="1" customWidth="1"/>
    <col min="13835" max="13835" width="1.375" style="48" customWidth="1"/>
    <col min="13836" max="13836" width="9.375" style="48"/>
    <col min="13837" max="13837" width="13.375" style="48" bestFit="1" customWidth="1"/>
    <col min="13838" max="14080" width="9.375" style="48"/>
    <col min="14081" max="14081" width="12.375" style="48" customWidth="1"/>
    <col min="14082" max="14082" width="38" style="48" customWidth="1"/>
    <col min="14083" max="14083" width="2.375" style="48" customWidth="1"/>
    <col min="14084" max="14084" width="21.375" style="48" bestFit="1" customWidth="1"/>
    <col min="14085" max="14085" width="3.375" style="48" customWidth="1"/>
    <col min="14086" max="14086" width="21.375" style="48" bestFit="1" customWidth="1"/>
    <col min="14087" max="14087" width="3.375" style="48" customWidth="1"/>
    <col min="14088" max="14088" width="23" style="48" bestFit="1" customWidth="1"/>
    <col min="14089" max="14089" width="3.375" style="48" customWidth="1"/>
    <col min="14090" max="14090" width="23" style="48" bestFit="1" customWidth="1"/>
    <col min="14091" max="14091" width="1.375" style="48" customWidth="1"/>
    <col min="14092" max="14092" width="9.375" style="48"/>
    <col min="14093" max="14093" width="13.375" style="48" bestFit="1" customWidth="1"/>
    <col min="14094" max="14336" width="9.375" style="48"/>
    <col min="14337" max="14337" width="12.375" style="48" customWidth="1"/>
    <col min="14338" max="14338" width="38" style="48" customWidth="1"/>
    <col min="14339" max="14339" width="2.375" style="48" customWidth="1"/>
    <col min="14340" max="14340" width="21.375" style="48" bestFit="1" customWidth="1"/>
    <col min="14341" max="14341" width="3.375" style="48" customWidth="1"/>
    <col min="14342" max="14342" width="21.375" style="48" bestFit="1" customWidth="1"/>
    <col min="14343" max="14343" width="3.375" style="48" customWidth="1"/>
    <col min="14344" max="14344" width="23" style="48" bestFit="1" customWidth="1"/>
    <col min="14345" max="14345" width="3.375" style="48" customWidth="1"/>
    <col min="14346" max="14346" width="23" style="48" bestFit="1" customWidth="1"/>
    <col min="14347" max="14347" width="1.375" style="48" customWidth="1"/>
    <col min="14348" max="14348" width="9.375" style="48"/>
    <col min="14349" max="14349" width="13.375" style="48" bestFit="1" customWidth="1"/>
    <col min="14350" max="14592" width="9.375" style="48"/>
    <col min="14593" max="14593" width="12.375" style="48" customWidth="1"/>
    <col min="14594" max="14594" width="38" style="48" customWidth="1"/>
    <col min="14595" max="14595" width="2.375" style="48" customWidth="1"/>
    <col min="14596" max="14596" width="21.375" style="48" bestFit="1" customWidth="1"/>
    <col min="14597" max="14597" width="3.375" style="48" customWidth="1"/>
    <col min="14598" max="14598" width="21.375" style="48" bestFit="1" customWidth="1"/>
    <col min="14599" max="14599" width="3.375" style="48" customWidth="1"/>
    <col min="14600" max="14600" width="23" style="48" bestFit="1" customWidth="1"/>
    <col min="14601" max="14601" width="3.375" style="48" customWidth="1"/>
    <col min="14602" max="14602" width="23" style="48" bestFit="1" customWidth="1"/>
    <col min="14603" max="14603" width="1.375" style="48" customWidth="1"/>
    <col min="14604" max="14604" width="9.375" style="48"/>
    <col min="14605" max="14605" width="13.375" style="48" bestFit="1" customWidth="1"/>
    <col min="14606" max="14848" width="9.375" style="48"/>
    <col min="14849" max="14849" width="12.375" style="48" customWidth="1"/>
    <col min="14850" max="14850" width="38" style="48" customWidth="1"/>
    <col min="14851" max="14851" width="2.375" style="48" customWidth="1"/>
    <col min="14852" max="14852" width="21.375" style="48" bestFit="1" customWidth="1"/>
    <col min="14853" max="14853" width="3.375" style="48" customWidth="1"/>
    <col min="14854" max="14854" width="21.375" style="48" bestFit="1" customWidth="1"/>
    <col min="14855" max="14855" width="3.375" style="48" customWidth="1"/>
    <col min="14856" max="14856" width="23" style="48" bestFit="1" customWidth="1"/>
    <col min="14857" max="14857" width="3.375" style="48" customWidth="1"/>
    <col min="14858" max="14858" width="23" style="48" bestFit="1" customWidth="1"/>
    <col min="14859" max="14859" width="1.375" style="48" customWidth="1"/>
    <col min="14860" max="14860" width="9.375" style="48"/>
    <col min="14861" max="14861" width="13.375" style="48" bestFit="1" customWidth="1"/>
    <col min="14862" max="15104" width="9.375" style="48"/>
    <col min="15105" max="15105" width="12.375" style="48" customWidth="1"/>
    <col min="15106" max="15106" width="38" style="48" customWidth="1"/>
    <col min="15107" max="15107" width="2.375" style="48" customWidth="1"/>
    <col min="15108" max="15108" width="21.375" style="48" bestFit="1" customWidth="1"/>
    <col min="15109" max="15109" width="3.375" style="48" customWidth="1"/>
    <col min="15110" max="15110" width="21.375" style="48" bestFit="1" customWidth="1"/>
    <col min="15111" max="15111" width="3.375" style="48" customWidth="1"/>
    <col min="15112" max="15112" width="23" style="48" bestFit="1" customWidth="1"/>
    <col min="15113" max="15113" width="3.375" style="48" customWidth="1"/>
    <col min="15114" max="15114" width="23" style="48" bestFit="1" customWidth="1"/>
    <col min="15115" max="15115" width="1.375" style="48" customWidth="1"/>
    <col min="15116" max="15116" width="9.375" style="48"/>
    <col min="15117" max="15117" width="13.375" style="48" bestFit="1" customWidth="1"/>
    <col min="15118" max="15360" width="9.375" style="48"/>
    <col min="15361" max="15361" width="12.375" style="48" customWidth="1"/>
    <col min="15362" max="15362" width="38" style="48" customWidth="1"/>
    <col min="15363" max="15363" width="2.375" style="48" customWidth="1"/>
    <col min="15364" max="15364" width="21.375" style="48" bestFit="1" customWidth="1"/>
    <col min="15365" max="15365" width="3.375" style="48" customWidth="1"/>
    <col min="15366" max="15366" width="21.375" style="48" bestFit="1" customWidth="1"/>
    <col min="15367" max="15367" width="3.375" style="48" customWidth="1"/>
    <col min="15368" max="15368" width="23" style="48" bestFit="1" customWidth="1"/>
    <col min="15369" max="15369" width="3.375" style="48" customWidth="1"/>
    <col min="15370" max="15370" width="23" style="48" bestFit="1" customWidth="1"/>
    <col min="15371" max="15371" width="1.375" style="48" customWidth="1"/>
    <col min="15372" max="15372" width="9.375" style="48"/>
    <col min="15373" max="15373" width="13.375" style="48" bestFit="1" customWidth="1"/>
    <col min="15374" max="15616" width="9.375" style="48"/>
    <col min="15617" max="15617" width="12.375" style="48" customWidth="1"/>
    <col min="15618" max="15618" width="38" style="48" customWidth="1"/>
    <col min="15619" max="15619" width="2.375" style="48" customWidth="1"/>
    <col min="15620" max="15620" width="21.375" style="48" bestFit="1" customWidth="1"/>
    <col min="15621" max="15621" width="3.375" style="48" customWidth="1"/>
    <col min="15622" max="15622" width="21.375" style="48" bestFit="1" customWidth="1"/>
    <col min="15623" max="15623" width="3.375" style="48" customWidth="1"/>
    <col min="15624" max="15624" width="23" style="48" bestFit="1" customWidth="1"/>
    <col min="15625" max="15625" width="3.375" style="48" customWidth="1"/>
    <col min="15626" max="15626" width="23" style="48" bestFit="1" customWidth="1"/>
    <col min="15627" max="15627" width="1.375" style="48" customWidth="1"/>
    <col min="15628" max="15628" width="9.375" style="48"/>
    <col min="15629" max="15629" width="13.375" style="48" bestFit="1" customWidth="1"/>
    <col min="15630" max="15872" width="9.375" style="48"/>
    <col min="15873" max="15873" width="12.375" style="48" customWidth="1"/>
    <col min="15874" max="15874" width="38" style="48" customWidth="1"/>
    <col min="15875" max="15875" width="2.375" style="48" customWidth="1"/>
    <col min="15876" max="15876" width="21.375" style="48" bestFit="1" customWidth="1"/>
    <col min="15877" max="15877" width="3.375" style="48" customWidth="1"/>
    <col min="15878" max="15878" width="21.375" style="48" bestFit="1" customWidth="1"/>
    <col min="15879" max="15879" width="3.375" style="48" customWidth="1"/>
    <col min="15880" max="15880" width="23" style="48" bestFit="1" customWidth="1"/>
    <col min="15881" max="15881" width="3.375" style="48" customWidth="1"/>
    <col min="15882" max="15882" width="23" style="48" bestFit="1" customWidth="1"/>
    <col min="15883" max="15883" width="1.375" style="48" customWidth="1"/>
    <col min="15884" max="15884" width="9.375" style="48"/>
    <col min="15885" max="15885" width="13.375" style="48" bestFit="1" customWidth="1"/>
    <col min="15886" max="16128" width="9.375" style="48"/>
    <col min="16129" max="16129" width="12.375" style="48" customWidth="1"/>
    <col min="16130" max="16130" width="38" style="48" customWidth="1"/>
    <col min="16131" max="16131" width="2.375" style="48" customWidth="1"/>
    <col min="16132" max="16132" width="21.375" style="48" bestFit="1" customWidth="1"/>
    <col min="16133" max="16133" width="3.375" style="48" customWidth="1"/>
    <col min="16134" max="16134" width="21.375" style="48" bestFit="1" customWidth="1"/>
    <col min="16135" max="16135" width="3.375" style="48" customWidth="1"/>
    <col min="16136" max="16136" width="23" style="48" bestFit="1" customWidth="1"/>
    <col min="16137" max="16137" width="3.375" style="48" customWidth="1"/>
    <col min="16138" max="16138" width="23" style="48" bestFit="1" customWidth="1"/>
    <col min="16139" max="16139" width="1.375" style="48" customWidth="1"/>
    <col min="16140" max="16140" width="9.375" style="48"/>
    <col min="16141" max="16141" width="13.375" style="48" bestFit="1" customWidth="1"/>
    <col min="16142" max="16384" width="9.375" style="48"/>
  </cols>
  <sheetData>
    <row r="1" spans="2:16" x14ac:dyDescent="0.2">
      <c r="B1" s="66" t="str">
        <f>'قائمة الدخل'!B1</f>
        <v>شركة معرض الكيف للسيارات</v>
      </c>
      <c r="C1" s="66"/>
      <c r="D1" s="66"/>
      <c r="E1" s="66"/>
      <c r="F1" s="66"/>
      <c r="G1" s="66"/>
      <c r="H1" s="66"/>
      <c r="I1" s="104"/>
      <c r="J1" s="104"/>
      <c r="K1" s="104"/>
    </row>
    <row r="2" spans="2:16" x14ac:dyDescent="0.2">
      <c r="B2" s="75" t="str">
        <f>'المركز المالي'!B2</f>
        <v>شركة ذات مسؤولية محدودة</v>
      </c>
      <c r="C2" s="66"/>
      <c r="D2" s="66"/>
      <c r="E2" s="66"/>
      <c r="F2" s="66"/>
      <c r="G2" s="66"/>
      <c r="H2" s="66"/>
      <c r="I2" s="104"/>
      <c r="J2" s="104"/>
      <c r="K2" s="104"/>
    </row>
    <row r="3" spans="2:16" x14ac:dyDescent="0.2">
      <c r="B3" s="210" t="s">
        <v>98</v>
      </c>
      <c r="C3" s="210"/>
      <c r="D3" s="210"/>
      <c r="E3" s="202"/>
      <c r="F3" s="202"/>
      <c r="G3" s="152"/>
      <c r="H3" s="152"/>
      <c r="I3" s="105"/>
      <c r="J3" s="105"/>
      <c r="K3" s="105"/>
    </row>
    <row r="4" spans="2:16" x14ac:dyDescent="0.2">
      <c r="B4" s="152" t="str">
        <f>'قائمة الدخل'!B4</f>
        <v>للفترة  المالية المنتهية في 31 ديسمبر 2024م</v>
      </c>
      <c r="C4" s="64"/>
      <c r="D4" s="64"/>
      <c r="E4" s="201"/>
      <c r="F4" s="201"/>
      <c r="G4" s="64"/>
      <c r="H4" s="64"/>
      <c r="I4" s="105"/>
      <c r="J4" s="105"/>
      <c r="K4" s="105"/>
    </row>
    <row r="5" spans="2:16" x14ac:dyDescent="0.2">
      <c r="B5" s="101" t="s">
        <v>28</v>
      </c>
      <c r="C5" s="49"/>
      <c r="D5" s="49"/>
      <c r="E5" s="49"/>
      <c r="F5" s="49"/>
      <c r="G5" s="49"/>
      <c r="H5" s="49"/>
      <c r="I5" s="106"/>
      <c r="J5" s="106"/>
      <c r="K5" s="106"/>
    </row>
    <row r="6" spans="2:16" x14ac:dyDescent="0.2">
      <c r="B6" s="180"/>
      <c r="C6" s="179"/>
      <c r="D6" s="179"/>
      <c r="E6" s="202"/>
      <c r="F6" s="202"/>
      <c r="G6" s="54"/>
      <c r="H6" s="179"/>
      <c r="I6" s="181"/>
      <c r="J6" s="105"/>
      <c r="K6" s="181"/>
    </row>
    <row r="7" spans="2:16" x14ac:dyDescent="0.2">
      <c r="C7" s="51" t="s">
        <v>5</v>
      </c>
      <c r="D7" s="108"/>
      <c r="E7" s="51" t="s">
        <v>235</v>
      </c>
      <c r="F7" s="108"/>
      <c r="G7" s="51" t="s">
        <v>140</v>
      </c>
      <c r="H7" s="108"/>
      <c r="I7" s="51" t="s">
        <v>6</v>
      </c>
      <c r="J7" s="108"/>
      <c r="K7" s="51" t="s">
        <v>3</v>
      </c>
    </row>
    <row r="8" spans="2:16" x14ac:dyDescent="0.2">
      <c r="C8" s="109"/>
      <c r="D8" s="110"/>
      <c r="E8" s="110"/>
      <c r="F8" s="110"/>
      <c r="G8" s="110"/>
      <c r="H8" s="110"/>
      <c r="I8" s="109"/>
      <c r="J8" s="110"/>
      <c r="K8" s="64"/>
    </row>
    <row r="9" spans="2:16" x14ac:dyDescent="0.2">
      <c r="B9" s="152" t="s">
        <v>215</v>
      </c>
      <c r="C9" s="11">
        <v>25000</v>
      </c>
      <c r="D9" s="11"/>
      <c r="E9" s="11">
        <v>0</v>
      </c>
      <c r="F9" s="11"/>
      <c r="G9" s="11">
        <v>7500</v>
      </c>
      <c r="H9" s="11"/>
      <c r="I9" s="11">
        <v>984188</v>
      </c>
      <c r="J9" s="11"/>
      <c r="K9" s="40">
        <f>SUM(C9:I9)</f>
        <v>1016688</v>
      </c>
    </row>
    <row r="10" spans="2:16" ht="11.25" customHeight="1" x14ac:dyDescent="0.2">
      <c r="B10" s="152"/>
      <c r="C10" s="40"/>
      <c r="D10" s="40"/>
      <c r="E10" s="40"/>
      <c r="F10" s="40"/>
      <c r="G10" s="40"/>
      <c r="H10" s="40"/>
      <c r="I10" s="40"/>
      <c r="J10" s="40"/>
      <c r="K10" s="113"/>
    </row>
    <row r="11" spans="2:16" x14ac:dyDescent="0.2">
      <c r="B11" s="135" t="s">
        <v>52</v>
      </c>
      <c r="C11" s="41">
        <v>0</v>
      </c>
      <c r="D11" s="41"/>
      <c r="E11" s="41">
        <v>0</v>
      </c>
      <c r="F11" s="41"/>
      <c r="G11" s="41">
        <v>0</v>
      </c>
      <c r="H11" s="41"/>
      <c r="I11" s="111">
        <f>'قائمة الدخل'!G22</f>
        <v>1579709</v>
      </c>
      <c r="J11" s="41"/>
      <c r="K11" s="112">
        <f t="shared" ref="K11:K13" si="0">SUM(C11:I11)</f>
        <v>1579709</v>
      </c>
    </row>
    <row r="12" spans="2:16" x14ac:dyDescent="0.2">
      <c r="B12" s="136" t="s">
        <v>60</v>
      </c>
      <c r="C12" s="12">
        <v>0</v>
      </c>
      <c r="D12" s="12"/>
      <c r="E12" s="12">
        <v>0</v>
      </c>
      <c r="F12" s="12"/>
      <c r="G12" s="12">
        <v>0</v>
      </c>
      <c r="H12" s="12"/>
      <c r="I12" s="12">
        <v>0</v>
      </c>
      <c r="J12" s="12"/>
      <c r="K12" s="137">
        <f t="shared" si="0"/>
        <v>0</v>
      </c>
    </row>
    <row r="13" spans="2:16" x14ac:dyDescent="0.2">
      <c r="B13" s="153" t="s">
        <v>43</v>
      </c>
      <c r="C13" s="11">
        <f>SUM(C11:C12)</f>
        <v>0</v>
      </c>
      <c r="D13" s="11"/>
      <c r="E13" s="11">
        <v>0</v>
      </c>
      <c r="F13" s="11"/>
      <c r="G13" s="11">
        <v>0</v>
      </c>
      <c r="H13" s="11"/>
      <c r="I13" s="11">
        <f>SUM(I11:I12)</f>
        <v>1579709</v>
      </c>
      <c r="J13" s="39"/>
      <c r="K13" s="40">
        <f t="shared" si="0"/>
        <v>1579709</v>
      </c>
      <c r="P13" s="11"/>
    </row>
    <row r="14" spans="2:16" x14ac:dyDescent="0.2">
      <c r="B14" s="153" t="s">
        <v>179</v>
      </c>
      <c r="C14" s="11">
        <v>0</v>
      </c>
      <c r="D14" s="11"/>
      <c r="E14" s="11">
        <v>0</v>
      </c>
      <c r="F14" s="11"/>
      <c r="G14" s="11">
        <v>0</v>
      </c>
      <c r="H14" s="11"/>
      <c r="I14" s="11">
        <v>-984188</v>
      </c>
      <c r="J14" s="39"/>
      <c r="K14" s="40">
        <f>SUM(G14:I14)</f>
        <v>-984188</v>
      </c>
    </row>
    <row r="15" spans="2:16" ht="21" thickBot="1" x14ac:dyDescent="0.25">
      <c r="B15" s="152" t="s">
        <v>165</v>
      </c>
      <c r="C15" s="14">
        <f>SUM(C13:C13)+C9</f>
        <v>25000</v>
      </c>
      <c r="D15" s="13"/>
      <c r="E15" s="14">
        <v>0</v>
      </c>
      <c r="F15" s="13"/>
      <c r="G15" s="14">
        <f>G9</f>
        <v>7500</v>
      </c>
      <c r="H15" s="13"/>
      <c r="I15" s="14">
        <f>I14+I13+I9</f>
        <v>1579709</v>
      </c>
      <c r="J15" s="13"/>
      <c r="K15" s="14">
        <f>K14+K13+K9</f>
        <v>1612209</v>
      </c>
      <c r="P15" s="11"/>
    </row>
    <row r="16" spans="2:16" ht="21" thickTop="1" x14ac:dyDescent="0.2">
      <c r="C16" s="114"/>
      <c r="D16" s="114"/>
      <c r="E16" s="114"/>
      <c r="F16" s="114"/>
      <c r="G16" s="114"/>
      <c r="H16" s="114"/>
      <c r="I16" s="114"/>
      <c r="J16" s="114"/>
    </row>
    <row r="17" spans="2:12" x14ac:dyDescent="0.2">
      <c r="B17" s="152" t="s">
        <v>165</v>
      </c>
      <c r="C17" s="11">
        <v>25000</v>
      </c>
      <c r="D17" s="11"/>
      <c r="E17" s="11">
        <v>0</v>
      </c>
      <c r="F17" s="11"/>
      <c r="G17" s="11">
        <f>G15</f>
        <v>7500</v>
      </c>
      <c r="H17" s="11"/>
      <c r="I17" s="11">
        <f>I15</f>
        <v>1579709</v>
      </c>
      <c r="J17" s="11"/>
      <c r="K17" s="40">
        <f>SUM(C17:I17)</f>
        <v>1612209</v>
      </c>
    </row>
    <row r="18" spans="2:12" ht="6" customHeight="1" x14ac:dyDescent="0.2">
      <c r="B18" s="152"/>
      <c r="C18" s="40"/>
      <c r="D18" s="40"/>
      <c r="E18" s="40"/>
      <c r="F18" s="40"/>
      <c r="G18" s="40"/>
      <c r="H18" s="40"/>
      <c r="I18" s="40"/>
      <c r="J18" s="40"/>
      <c r="K18" s="40"/>
    </row>
    <row r="19" spans="2:12" x14ac:dyDescent="0.2">
      <c r="B19" s="135" t="s">
        <v>52</v>
      </c>
      <c r="C19" s="41">
        <v>0</v>
      </c>
      <c r="D19" s="41"/>
      <c r="E19" s="41">
        <v>0</v>
      </c>
      <c r="F19" s="41"/>
      <c r="G19" s="41">
        <v>0</v>
      </c>
      <c r="H19" s="41"/>
      <c r="I19" s="111">
        <f>'قائمة الدخل'!E22</f>
        <v>4052587.7728813561</v>
      </c>
      <c r="J19" s="41"/>
      <c r="K19" s="112">
        <f t="shared" ref="K19:K25" si="1">SUM(C19:I19)</f>
        <v>4052587.7728813561</v>
      </c>
    </row>
    <row r="20" spans="2:12" x14ac:dyDescent="0.2">
      <c r="B20" s="136" t="s">
        <v>60</v>
      </c>
      <c r="C20" s="12">
        <v>0</v>
      </c>
      <c r="D20" s="12"/>
      <c r="E20" s="12">
        <v>0</v>
      </c>
      <c r="F20" s="12"/>
      <c r="G20" s="12">
        <v>0</v>
      </c>
      <c r="H20" s="12"/>
      <c r="I20" s="12">
        <v>0</v>
      </c>
      <c r="J20" s="12"/>
      <c r="K20" s="137">
        <f t="shared" si="1"/>
        <v>0</v>
      </c>
    </row>
    <row r="21" spans="2:12" x14ac:dyDescent="0.2">
      <c r="B21" s="153" t="s">
        <v>43</v>
      </c>
      <c r="C21" s="11">
        <f>SUM(C19:C20)</f>
        <v>0</v>
      </c>
      <c r="D21" s="11"/>
      <c r="E21" s="11">
        <v>0</v>
      </c>
      <c r="F21" s="11"/>
      <c r="G21" s="11">
        <v>0</v>
      </c>
      <c r="H21" s="11"/>
      <c r="I21" s="11">
        <f>SUM(I19:I20)</f>
        <v>4052587.7728813561</v>
      </c>
      <c r="J21" s="39"/>
      <c r="K21" s="40">
        <f t="shared" si="1"/>
        <v>4052587.7728813561</v>
      </c>
    </row>
    <row r="22" spans="2:12" x14ac:dyDescent="0.2">
      <c r="B22" s="199" t="s">
        <v>209</v>
      </c>
      <c r="C22" s="40">
        <v>2975000</v>
      </c>
      <c r="D22" s="40"/>
      <c r="E22" s="40">
        <v>0</v>
      </c>
      <c r="F22" s="40"/>
      <c r="G22" s="40">
        <v>0</v>
      </c>
      <c r="H22" s="40"/>
      <c r="I22" s="40">
        <v>0</v>
      </c>
      <c r="J22" s="40"/>
      <c r="K22" s="40">
        <f>SUM(C22:J22)</f>
        <v>2975000</v>
      </c>
    </row>
    <row r="23" spans="2:12" x14ac:dyDescent="0.2">
      <c r="B23" s="203" t="s">
        <v>236</v>
      </c>
      <c r="C23" s="11">
        <v>0</v>
      </c>
      <c r="D23" s="11"/>
      <c r="E23" s="11">
        <v>7500</v>
      </c>
      <c r="F23" s="11"/>
      <c r="G23" s="11">
        <v>-7500</v>
      </c>
      <c r="H23" s="11"/>
      <c r="I23" s="11">
        <v>0</v>
      </c>
      <c r="J23" s="39"/>
      <c r="K23" s="40">
        <v>0</v>
      </c>
    </row>
    <row r="24" spans="2:12" x14ac:dyDescent="0.2">
      <c r="B24" s="200" t="s">
        <v>228</v>
      </c>
      <c r="C24" s="11">
        <v>0</v>
      </c>
      <c r="D24" s="11"/>
      <c r="E24" s="11">
        <v>1215776</v>
      </c>
      <c r="F24" s="11"/>
      <c r="G24" s="11">
        <v>0</v>
      </c>
      <c r="H24" s="11"/>
      <c r="I24" s="11">
        <v>-1215776</v>
      </c>
      <c r="J24" s="39"/>
      <c r="K24" s="40">
        <f>SUM(C24:I24)</f>
        <v>0</v>
      </c>
    </row>
    <row r="25" spans="2:12" ht="21" thickBot="1" x14ac:dyDescent="0.25">
      <c r="B25" s="152" t="s">
        <v>216</v>
      </c>
      <c r="C25" s="14">
        <f>C22+C17</f>
        <v>3000000</v>
      </c>
      <c r="D25" s="13"/>
      <c r="E25" s="14">
        <f>SUM(E23:E24)</f>
        <v>1223276</v>
      </c>
      <c r="F25" s="13"/>
      <c r="G25" s="14">
        <f>G17+G23</f>
        <v>0</v>
      </c>
      <c r="H25" s="13"/>
      <c r="I25" s="14">
        <f>I24+I21+I17</f>
        <v>4416520.7728813561</v>
      </c>
      <c r="J25" s="13"/>
      <c r="K25" s="14">
        <f t="shared" si="1"/>
        <v>8639796.7728813551</v>
      </c>
    </row>
    <row r="26" spans="2:12" ht="21" thickTop="1" x14ac:dyDescent="0.2"/>
    <row r="27" spans="2:12" x14ac:dyDescent="0.2">
      <c r="B27" s="209" t="s">
        <v>200</v>
      </c>
      <c r="C27" s="209"/>
      <c r="D27" s="209"/>
      <c r="E27" s="209"/>
      <c r="F27" s="209"/>
      <c r="G27" s="209"/>
      <c r="H27" s="209"/>
      <c r="I27" s="209"/>
      <c r="J27" s="209"/>
      <c r="K27" s="209"/>
    </row>
    <row r="28" spans="2:12" x14ac:dyDescent="0.2">
      <c r="B28" s="207">
        <v>6</v>
      </c>
      <c r="C28" s="207"/>
      <c r="D28" s="207"/>
      <c r="E28" s="207"/>
      <c r="F28" s="207"/>
      <c r="G28" s="207"/>
      <c r="H28" s="207"/>
      <c r="I28" s="207"/>
      <c r="J28" s="207"/>
      <c r="K28" s="207"/>
      <c r="L28" s="52"/>
    </row>
    <row r="29" spans="2:12" x14ac:dyDescent="0.2">
      <c r="B29" s="211"/>
      <c r="C29" s="211"/>
      <c r="D29" s="211"/>
      <c r="E29" s="211"/>
      <c r="F29" s="211"/>
      <c r="G29" s="211"/>
      <c r="H29" s="211"/>
      <c r="I29" s="211"/>
      <c r="J29" s="211"/>
      <c r="K29" s="211"/>
    </row>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3">
    <mergeCell ref="B27:K27"/>
    <mergeCell ref="B3:D3"/>
    <mergeCell ref="B28:K29"/>
  </mergeCells>
  <printOptions horizontalCentered="1"/>
  <pageMargins left="0.27559055118110237" right="0.23622047244094491" top="0.62992125984251968" bottom="0" header="0.27559055118110237" footer="0"/>
  <pageSetup paperSize="9" scale="95" firstPageNumber="5" orientation="landscape" useFirstPageNumber="1" r:id="rId2"/>
  <headerFooter alignWithMargins="0"/>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4"/>
  <dimension ref="A1:E47"/>
  <sheetViews>
    <sheetView rightToLeft="1" topLeftCell="A28" zoomScale="90" zoomScaleNormal="90" zoomScaleSheetLayoutView="150" zoomScalePageLayoutView="90" workbookViewId="0">
      <selection activeCell="A36" sqref="A36:XFD37"/>
    </sheetView>
  </sheetViews>
  <sheetFormatPr defaultColWidth="9.375" defaultRowHeight="20.25" x14ac:dyDescent="0.2"/>
  <cols>
    <col min="1" max="1" width="2.375" style="48" customWidth="1"/>
    <col min="2" max="2" width="46.25" style="48" customWidth="1"/>
    <col min="3" max="3" width="14.25" style="48" customWidth="1"/>
    <col min="4" max="4" width="1.5" style="48" customWidth="1"/>
    <col min="5" max="5" width="14.25" style="63" customWidth="1"/>
    <col min="6" max="6" width="2.375" style="48" customWidth="1"/>
    <col min="7" max="248" width="9.375" style="48"/>
    <col min="249" max="249" width="12.375" style="48" customWidth="1"/>
    <col min="250" max="250" width="52.375" style="48" customWidth="1"/>
    <col min="251" max="251" width="1" style="48" customWidth="1"/>
    <col min="252" max="252" width="18.375" style="48" customWidth="1"/>
    <col min="253" max="253" width="1.375" style="48" customWidth="1"/>
    <col min="254" max="254" width="18.375" style="48" customWidth="1"/>
    <col min="255" max="255" width="1.375" style="48" customWidth="1"/>
    <col min="256" max="256" width="1" style="48" customWidth="1"/>
    <col min="257" max="257" width="1.375" style="48" customWidth="1"/>
    <col min="258" max="258" width="13.375" style="48" bestFit="1" customWidth="1"/>
    <col min="259" max="259" width="18.375" style="48" bestFit="1" customWidth="1"/>
    <col min="260" max="260" width="16.375" style="48" customWidth="1"/>
    <col min="261" max="261" width="14.375" style="48" bestFit="1" customWidth="1"/>
    <col min="262" max="504" width="9.375" style="48"/>
    <col min="505" max="505" width="12.375" style="48" customWidth="1"/>
    <col min="506" max="506" width="52.375" style="48" customWidth="1"/>
    <col min="507" max="507" width="1" style="48" customWidth="1"/>
    <col min="508" max="508" width="18.375" style="48" customWidth="1"/>
    <col min="509" max="509" width="1.375" style="48" customWidth="1"/>
    <col min="510" max="510" width="18.375" style="48" customWidth="1"/>
    <col min="511" max="511" width="1.375" style="48" customWidth="1"/>
    <col min="512" max="512" width="1" style="48" customWidth="1"/>
    <col min="513" max="513" width="1.375" style="48" customWidth="1"/>
    <col min="514" max="514" width="13.375" style="48" bestFit="1" customWidth="1"/>
    <col min="515" max="515" width="18.375" style="48" bestFit="1" customWidth="1"/>
    <col min="516" max="516" width="16.375" style="48" customWidth="1"/>
    <col min="517" max="517" width="14.375" style="48" bestFit="1" customWidth="1"/>
    <col min="518" max="760" width="9.375" style="48"/>
    <col min="761" max="761" width="12.375" style="48" customWidth="1"/>
    <col min="762" max="762" width="52.375" style="48" customWidth="1"/>
    <col min="763" max="763" width="1" style="48" customWidth="1"/>
    <col min="764" max="764" width="18.375" style="48" customWidth="1"/>
    <col min="765" max="765" width="1.375" style="48" customWidth="1"/>
    <col min="766" max="766" width="18.375" style="48" customWidth="1"/>
    <col min="767" max="767" width="1.375" style="48" customWidth="1"/>
    <col min="768" max="768" width="1" style="48" customWidth="1"/>
    <col min="769" max="769" width="1.375" style="48" customWidth="1"/>
    <col min="770" max="770" width="13.375" style="48" bestFit="1" customWidth="1"/>
    <col min="771" max="771" width="18.375" style="48" bestFit="1" customWidth="1"/>
    <col min="772" max="772" width="16.375" style="48" customWidth="1"/>
    <col min="773" max="773" width="14.375" style="48" bestFit="1" customWidth="1"/>
    <col min="774" max="1016" width="9.375" style="48"/>
    <col min="1017" max="1017" width="12.375" style="48" customWidth="1"/>
    <col min="1018" max="1018" width="52.375" style="48" customWidth="1"/>
    <col min="1019" max="1019" width="1" style="48" customWidth="1"/>
    <col min="1020" max="1020" width="18.375" style="48" customWidth="1"/>
    <col min="1021" max="1021" width="1.375" style="48" customWidth="1"/>
    <col min="1022" max="1022" width="18.375" style="48" customWidth="1"/>
    <col min="1023" max="1023" width="1.375" style="48" customWidth="1"/>
    <col min="1024" max="1024" width="1" style="48" customWidth="1"/>
    <col min="1025" max="1025" width="1.375" style="48" customWidth="1"/>
    <col min="1026" max="1026" width="13.375" style="48" bestFit="1" customWidth="1"/>
    <col min="1027" max="1027" width="18.375" style="48" bestFit="1" customWidth="1"/>
    <col min="1028" max="1028" width="16.375" style="48" customWidth="1"/>
    <col min="1029" max="1029" width="14.375" style="48" bestFit="1" customWidth="1"/>
    <col min="1030" max="1272" width="9.375" style="48"/>
    <col min="1273" max="1273" width="12.375" style="48" customWidth="1"/>
    <col min="1274" max="1274" width="52.375" style="48" customWidth="1"/>
    <col min="1275" max="1275" width="1" style="48" customWidth="1"/>
    <col min="1276" max="1276" width="18.375" style="48" customWidth="1"/>
    <col min="1277" max="1277" width="1.375" style="48" customWidth="1"/>
    <col min="1278" max="1278" width="18.375" style="48" customWidth="1"/>
    <col min="1279" max="1279" width="1.375" style="48" customWidth="1"/>
    <col min="1280" max="1280" width="1" style="48" customWidth="1"/>
    <col min="1281" max="1281" width="1.375" style="48" customWidth="1"/>
    <col min="1282" max="1282" width="13.375" style="48" bestFit="1" customWidth="1"/>
    <col min="1283" max="1283" width="18.375" style="48" bestFit="1" customWidth="1"/>
    <col min="1284" max="1284" width="16.375" style="48" customWidth="1"/>
    <col min="1285" max="1285" width="14.375" style="48" bestFit="1" customWidth="1"/>
    <col min="1286" max="1528" width="9.375" style="48"/>
    <col min="1529" max="1529" width="12.375" style="48" customWidth="1"/>
    <col min="1530" max="1530" width="52.375" style="48" customWidth="1"/>
    <col min="1531" max="1531" width="1" style="48" customWidth="1"/>
    <col min="1532" max="1532" width="18.375" style="48" customWidth="1"/>
    <col min="1533" max="1533" width="1.375" style="48" customWidth="1"/>
    <col min="1534" max="1534" width="18.375" style="48" customWidth="1"/>
    <col min="1535" max="1535" width="1.375" style="48" customWidth="1"/>
    <col min="1536" max="1536" width="1" style="48" customWidth="1"/>
    <col min="1537" max="1537" width="1.375" style="48" customWidth="1"/>
    <col min="1538" max="1538" width="13.375" style="48" bestFit="1" customWidth="1"/>
    <col min="1539" max="1539" width="18.375" style="48" bestFit="1" customWidth="1"/>
    <col min="1540" max="1540" width="16.375" style="48" customWidth="1"/>
    <col min="1541" max="1541" width="14.375" style="48" bestFit="1" customWidth="1"/>
    <col min="1542" max="1784" width="9.375" style="48"/>
    <col min="1785" max="1785" width="12.375" style="48" customWidth="1"/>
    <col min="1786" max="1786" width="52.375" style="48" customWidth="1"/>
    <col min="1787" max="1787" width="1" style="48" customWidth="1"/>
    <col min="1788" max="1788" width="18.375" style="48" customWidth="1"/>
    <col min="1789" max="1789" width="1.375" style="48" customWidth="1"/>
    <col min="1790" max="1790" width="18.375" style="48" customWidth="1"/>
    <col min="1791" max="1791" width="1.375" style="48" customWidth="1"/>
    <col min="1792" max="1792" width="1" style="48" customWidth="1"/>
    <col min="1793" max="1793" width="1.375" style="48" customWidth="1"/>
    <col min="1794" max="1794" width="13.375" style="48" bestFit="1" customWidth="1"/>
    <col min="1795" max="1795" width="18.375" style="48" bestFit="1" customWidth="1"/>
    <col min="1796" max="1796" width="16.375" style="48" customWidth="1"/>
    <col min="1797" max="1797" width="14.375" style="48" bestFit="1" customWidth="1"/>
    <col min="1798" max="2040" width="9.375" style="48"/>
    <col min="2041" max="2041" width="12.375" style="48" customWidth="1"/>
    <col min="2042" max="2042" width="52.375" style="48" customWidth="1"/>
    <col min="2043" max="2043" width="1" style="48" customWidth="1"/>
    <col min="2044" max="2044" width="18.375" style="48" customWidth="1"/>
    <col min="2045" max="2045" width="1.375" style="48" customWidth="1"/>
    <col min="2046" max="2046" width="18.375" style="48" customWidth="1"/>
    <col min="2047" max="2047" width="1.375" style="48" customWidth="1"/>
    <col min="2048" max="2048" width="1" style="48" customWidth="1"/>
    <col min="2049" max="2049" width="1.375" style="48" customWidth="1"/>
    <col min="2050" max="2050" width="13.375" style="48" bestFit="1" customWidth="1"/>
    <col min="2051" max="2051" width="18.375" style="48" bestFit="1" customWidth="1"/>
    <col min="2052" max="2052" width="16.375" style="48" customWidth="1"/>
    <col min="2053" max="2053" width="14.375" style="48" bestFit="1" customWidth="1"/>
    <col min="2054" max="2296" width="9.375" style="48"/>
    <col min="2297" max="2297" width="12.375" style="48" customWidth="1"/>
    <col min="2298" max="2298" width="52.375" style="48" customWidth="1"/>
    <col min="2299" max="2299" width="1" style="48" customWidth="1"/>
    <col min="2300" max="2300" width="18.375" style="48" customWidth="1"/>
    <col min="2301" max="2301" width="1.375" style="48" customWidth="1"/>
    <col min="2302" max="2302" width="18.375" style="48" customWidth="1"/>
    <col min="2303" max="2303" width="1.375" style="48" customWidth="1"/>
    <col min="2304" max="2304" width="1" style="48" customWidth="1"/>
    <col min="2305" max="2305" width="1.375" style="48" customWidth="1"/>
    <col min="2306" max="2306" width="13.375" style="48" bestFit="1" customWidth="1"/>
    <col min="2307" max="2307" width="18.375" style="48" bestFit="1" customWidth="1"/>
    <col min="2308" max="2308" width="16.375" style="48" customWidth="1"/>
    <col min="2309" max="2309" width="14.375" style="48" bestFit="1" customWidth="1"/>
    <col min="2310" max="2552" width="9.375" style="48"/>
    <col min="2553" max="2553" width="12.375" style="48" customWidth="1"/>
    <col min="2554" max="2554" width="52.375" style="48" customWidth="1"/>
    <col min="2555" max="2555" width="1" style="48" customWidth="1"/>
    <col min="2556" max="2556" width="18.375" style="48" customWidth="1"/>
    <col min="2557" max="2557" width="1.375" style="48" customWidth="1"/>
    <col min="2558" max="2558" width="18.375" style="48" customWidth="1"/>
    <col min="2559" max="2559" width="1.375" style="48" customWidth="1"/>
    <col min="2560" max="2560" width="1" style="48" customWidth="1"/>
    <col min="2561" max="2561" width="1.375" style="48" customWidth="1"/>
    <col min="2562" max="2562" width="13.375" style="48" bestFit="1" customWidth="1"/>
    <col min="2563" max="2563" width="18.375" style="48" bestFit="1" customWidth="1"/>
    <col min="2564" max="2564" width="16.375" style="48" customWidth="1"/>
    <col min="2565" max="2565" width="14.375" style="48" bestFit="1" customWidth="1"/>
    <col min="2566" max="2808" width="9.375" style="48"/>
    <col min="2809" max="2809" width="12.375" style="48" customWidth="1"/>
    <col min="2810" max="2810" width="52.375" style="48" customWidth="1"/>
    <col min="2811" max="2811" width="1" style="48" customWidth="1"/>
    <col min="2812" max="2812" width="18.375" style="48" customWidth="1"/>
    <col min="2813" max="2813" width="1.375" style="48" customWidth="1"/>
    <col min="2814" max="2814" width="18.375" style="48" customWidth="1"/>
    <col min="2815" max="2815" width="1.375" style="48" customWidth="1"/>
    <col min="2816" max="2816" width="1" style="48" customWidth="1"/>
    <col min="2817" max="2817" width="1.375" style="48" customWidth="1"/>
    <col min="2818" max="2818" width="13.375" style="48" bestFit="1" customWidth="1"/>
    <col min="2819" max="2819" width="18.375" style="48" bestFit="1" customWidth="1"/>
    <col min="2820" max="2820" width="16.375" style="48" customWidth="1"/>
    <col min="2821" max="2821" width="14.375" style="48" bestFit="1" customWidth="1"/>
    <col min="2822" max="3064" width="9.375" style="48"/>
    <col min="3065" max="3065" width="12.375" style="48" customWidth="1"/>
    <col min="3066" max="3066" width="52.375" style="48" customWidth="1"/>
    <col min="3067" max="3067" width="1" style="48" customWidth="1"/>
    <col min="3068" max="3068" width="18.375" style="48" customWidth="1"/>
    <col min="3069" max="3069" width="1.375" style="48" customWidth="1"/>
    <col min="3070" max="3070" width="18.375" style="48" customWidth="1"/>
    <col min="3071" max="3071" width="1.375" style="48" customWidth="1"/>
    <col min="3072" max="3072" width="1" style="48" customWidth="1"/>
    <col min="3073" max="3073" width="1.375" style="48" customWidth="1"/>
    <col min="3074" max="3074" width="13.375" style="48" bestFit="1" customWidth="1"/>
    <col min="3075" max="3075" width="18.375" style="48" bestFit="1" customWidth="1"/>
    <col min="3076" max="3076" width="16.375" style="48" customWidth="1"/>
    <col min="3077" max="3077" width="14.375" style="48" bestFit="1" customWidth="1"/>
    <col min="3078" max="3320" width="9.375" style="48"/>
    <col min="3321" max="3321" width="12.375" style="48" customWidth="1"/>
    <col min="3322" max="3322" width="52.375" style="48" customWidth="1"/>
    <col min="3323" max="3323" width="1" style="48" customWidth="1"/>
    <col min="3324" max="3324" width="18.375" style="48" customWidth="1"/>
    <col min="3325" max="3325" width="1.375" style="48" customWidth="1"/>
    <col min="3326" max="3326" width="18.375" style="48" customWidth="1"/>
    <col min="3327" max="3327" width="1.375" style="48" customWidth="1"/>
    <col min="3328" max="3328" width="1" style="48" customWidth="1"/>
    <col min="3329" max="3329" width="1.375" style="48" customWidth="1"/>
    <col min="3330" max="3330" width="13.375" style="48" bestFit="1" customWidth="1"/>
    <col min="3331" max="3331" width="18.375" style="48" bestFit="1" customWidth="1"/>
    <col min="3332" max="3332" width="16.375" style="48" customWidth="1"/>
    <col min="3333" max="3333" width="14.375" style="48" bestFit="1" customWidth="1"/>
    <col min="3334" max="3576" width="9.375" style="48"/>
    <col min="3577" max="3577" width="12.375" style="48" customWidth="1"/>
    <col min="3578" max="3578" width="52.375" style="48" customWidth="1"/>
    <col min="3579" max="3579" width="1" style="48" customWidth="1"/>
    <col min="3580" max="3580" width="18.375" style="48" customWidth="1"/>
    <col min="3581" max="3581" width="1.375" style="48" customWidth="1"/>
    <col min="3582" max="3582" width="18.375" style="48" customWidth="1"/>
    <col min="3583" max="3583" width="1.375" style="48" customWidth="1"/>
    <col min="3584" max="3584" width="1" style="48" customWidth="1"/>
    <col min="3585" max="3585" width="1.375" style="48" customWidth="1"/>
    <col min="3586" max="3586" width="13.375" style="48" bestFit="1" customWidth="1"/>
    <col min="3587" max="3587" width="18.375" style="48" bestFit="1" customWidth="1"/>
    <col min="3588" max="3588" width="16.375" style="48" customWidth="1"/>
    <col min="3589" max="3589" width="14.375" style="48" bestFit="1" customWidth="1"/>
    <col min="3590" max="3832" width="9.375" style="48"/>
    <col min="3833" max="3833" width="12.375" style="48" customWidth="1"/>
    <col min="3834" max="3834" width="52.375" style="48" customWidth="1"/>
    <col min="3835" max="3835" width="1" style="48" customWidth="1"/>
    <col min="3836" max="3836" width="18.375" style="48" customWidth="1"/>
    <col min="3837" max="3837" width="1.375" style="48" customWidth="1"/>
    <col min="3838" max="3838" width="18.375" style="48" customWidth="1"/>
    <col min="3839" max="3839" width="1.375" style="48" customWidth="1"/>
    <col min="3840" max="3840" width="1" style="48" customWidth="1"/>
    <col min="3841" max="3841" width="1.375" style="48" customWidth="1"/>
    <col min="3842" max="3842" width="13.375" style="48" bestFit="1" customWidth="1"/>
    <col min="3843" max="3843" width="18.375" style="48" bestFit="1" customWidth="1"/>
    <col min="3844" max="3844" width="16.375" style="48" customWidth="1"/>
    <col min="3845" max="3845" width="14.375" style="48" bestFit="1" customWidth="1"/>
    <col min="3846" max="4088" width="9.375" style="48"/>
    <col min="4089" max="4089" width="12.375" style="48" customWidth="1"/>
    <col min="4090" max="4090" width="52.375" style="48" customWidth="1"/>
    <col min="4091" max="4091" width="1" style="48" customWidth="1"/>
    <col min="4092" max="4092" width="18.375" style="48" customWidth="1"/>
    <col min="4093" max="4093" width="1.375" style="48" customWidth="1"/>
    <col min="4094" max="4094" width="18.375" style="48" customWidth="1"/>
    <col min="4095" max="4095" width="1.375" style="48" customWidth="1"/>
    <col min="4096" max="4096" width="1" style="48" customWidth="1"/>
    <col min="4097" max="4097" width="1.375" style="48" customWidth="1"/>
    <col min="4098" max="4098" width="13.375" style="48" bestFit="1" customWidth="1"/>
    <col min="4099" max="4099" width="18.375" style="48" bestFit="1" customWidth="1"/>
    <col min="4100" max="4100" width="16.375" style="48" customWidth="1"/>
    <col min="4101" max="4101" width="14.375" style="48" bestFit="1" customWidth="1"/>
    <col min="4102" max="4344" width="9.375" style="48"/>
    <col min="4345" max="4345" width="12.375" style="48" customWidth="1"/>
    <col min="4346" max="4346" width="52.375" style="48" customWidth="1"/>
    <col min="4347" max="4347" width="1" style="48" customWidth="1"/>
    <col min="4348" max="4348" width="18.375" style="48" customWidth="1"/>
    <col min="4349" max="4349" width="1.375" style="48" customWidth="1"/>
    <col min="4350" max="4350" width="18.375" style="48" customWidth="1"/>
    <col min="4351" max="4351" width="1.375" style="48" customWidth="1"/>
    <col min="4352" max="4352" width="1" style="48" customWidth="1"/>
    <col min="4353" max="4353" width="1.375" style="48" customWidth="1"/>
    <col min="4354" max="4354" width="13.375" style="48" bestFit="1" customWidth="1"/>
    <col min="4355" max="4355" width="18.375" style="48" bestFit="1" customWidth="1"/>
    <col min="4356" max="4356" width="16.375" style="48" customWidth="1"/>
    <col min="4357" max="4357" width="14.375" style="48" bestFit="1" customWidth="1"/>
    <col min="4358" max="4600" width="9.375" style="48"/>
    <col min="4601" max="4601" width="12.375" style="48" customWidth="1"/>
    <col min="4602" max="4602" width="52.375" style="48" customWidth="1"/>
    <col min="4603" max="4603" width="1" style="48" customWidth="1"/>
    <col min="4604" max="4604" width="18.375" style="48" customWidth="1"/>
    <col min="4605" max="4605" width="1.375" style="48" customWidth="1"/>
    <col min="4606" max="4606" width="18.375" style="48" customWidth="1"/>
    <col min="4607" max="4607" width="1.375" style="48" customWidth="1"/>
    <col min="4608" max="4608" width="1" style="48" customWidth="1"/>
    <col min="4609" max="4609" width="1.375" style="48" customWidth="1"/>
    <col min="4610" max="4610" width="13.375" style="48" bestFit="1" customWidth="1"/>
    <col min="4611" max="4611" width="18.375" style="48" bestFit="1" customWidth="1"/>
    <col min="4612" max="4612" width="16.375" style="48" customWidth="1"/>
    <col min="4613" max="4613" width="14.375" style="48" bestFit="1" customWidth="1"/>
    <col min="4614" max="4856" width="9.375" style="48"/>
    <col min="4857" max="4857" width="12.375" style="48" customWidth="1"/>
    <col min="4858" max="4858" width="52.375" style="48" customWidth="1"/>
    <col min="4859" max="4859" width="1" style="48" customWidth="1"/>
    <col min="4860" max="4860" width="18.375" style="48" customWidth="1"/>
    <col min="4861" max="4861" width="1.375" style="48" customWidth="1"/>
    <col min="4862" max="4862" width="18.375" style="48" customWidth="1"/>
    <col min="4863" max="4863" width="1.375" style="48" customWidth="1"/>
    <col min="4864" max="4864" width="1" style="48" customWidth="1"/>
    <col min="4865" max="4865" width="1.375" style="48" customWidth="1"/>
    <col min="4866" max="4866" width="13.375" style="48" bestFit="1" customWidth="1"/>
    <col min="4867" max="4867" width="18.375" style="48" bestFit="1" customWidth="1"/>
    <col min="4868" max="4868" width="16.375" style="48" customWidth="1"/>
    <col min="4869" max="4869" width="14.375" style="48" bestFit="1" customWidth="1"/>
    <col min="4870" max="5112" width="9.375" style="48"/>
    <col min="5113" max="5113" width="12.375" style="48" customWidth="1"/>
    <col min="5114" max="5114" width="52.375" style="48" customWidth="1"/>
    <col min="5115" max="5115" width="1" style="48" customWidth="1"/>
    <col min="5116" max="5116" width="18.375" style="48" customWidth="1"/>
    <col min="5117" max="5117" width="1.375" style="48" customWidth="1"/>
    <col min="5118" max="5118" width="18.375" style="48" customWidth="1"/>
    <col min="5119" max="5119" width="1.375" style="48" customWidth="1"/>
    <col min="5120" max="5120" width="1" style="48" customWidth="1"/>
    <col min="5121" max="5121" width="1.375" style="48" customWidth="1"/>
    <col min="5122" max="5122" width="13.375" style="48" bestFit="1" customWidth="1"/>
    <col min="5123" max="5123" width="18.375" style="48" bestFit="1" customWidth="1"/>
    <col min="5124" max="5124" width="16.375" style="48" customWidth="1"/>
    <col min="5125" max="5125" width="14.375" style="48" bestFit="1" customWidth="1"/>
    <col min="5126" max="5368" width="9.375" style="48"/>
    <col min="5369" max="5369" width="12.375" style="48" customWidth="1"/>
    <col min="5370" max="5370" width="52.375" style="48" customWidth="1"/>
    <col min="5371" max="5371" width="1" style="48" customWidth="1"/>
    <col min="5372" max="5372" width="18.375" style="48" customWidth="1"/>
    <col min="5373" max="5373" width="1.375" style="48" customWidth="1"/>
    <col min="5374" max="5374" width="18.375" style="48" customWidth="1"/>
    <col min="5375" max="5375" width="1.375" style="48" customWidth="1"/>
    <col min="5376" max="5376" width="1" style="48" customWidth="1"/>
    <col min="5377" max="5377" width="1.375" style="48" customWidth="1"/>
    <col min="5378" max="5378" width="13.375" style="48" bestFit="1" customWidth="1"/>
    <col min="5379" max="5379" width="18.375" style="48" bestFit="1" customWidth="1"/>
    <col min="5380" max="5380" width="16.375" style="48" customWidth="1"/>
    <col min="5381" max="5381" width="14.375" style="48" bestFit="1" customWidth="1"/>
    <col min="5382" max="5624" width="9.375" style="48"/>
    <col min="5625" max="5625" width="12.375" style="48" customWidth="1"/>
    <col min="5626" max="5626" width="52.375" style="48" customWidth="1"/>
    <col min="5627" max="5627" width="1" style="48" customWidth="1"/>
    <col min="5628" max="5628" width="18.375" style="48" customWidth="1"/>
    <col min="5629" max="5629" width="1.375" style="48" customWidth="1"/>
    <col min="5630" max="5630" width="18.375" style="48" customWidth="1"/>
    <col min="5631" max="5631" width="1.375" style="48" customWidth="1"/>
    <col min="5632" max="5632" width="1" style="48" customWidth="1"/>
    <col min="5633" max="5633" width="1.375" style="48" customWidth="1"/>
    <col min="5634" max="5634" width="13.375" style="48" bestFit="1" customWidth="1"/>
    <col min="5635" max="5635" width="18.375" style="48" bestFit="1" customWidth="1"/>
    <col min="5636" max="5636" width="16.375" style="48" customWidth="1"/>
    <col min="5637" max="5637" width="14.375" style="48" bestFit="1" customWidth="1"/>
    <col min="5638" max="5880" width="9.375" style="48"/>
    <col min="5881" max="5881" width="12.375" style="48" customWidth="1"/>
    <col min="5882" max="5882" width="52.375" style="48" customWidth="1"/>
    <col min="5883" max="5883" width="1" style="48" customWidth="1"/>
    <col min="5884" max="5884" width="18.375" style="48" customWidth="1"/>
    <col min="5885" max="5885" width="1.375" style="48" customWidth="1"/>
    <col min="5886" max="5886" width="18.375" style="48" customWidth="1"/>
    <col min="5887" max="5887" width="1.375" style="48" customWidth="1"/>
    <col min="5888" max="5888" width="1" style="48" customWidth="1"/>
    <col min="5889" max="5889" width="1.375" style="48" customWidth="1"/>
    <col min="5890" max="5890" width="13.375" style="48" bestFit="1" customWidth="1"/>
    <col min="5891" max="5891" width="18.375" style="48" bestFit="1" customWidth="1"/>
    <col min="5892" max="5892" width="16.375" style="48" customWidth="1"/>
    <col min="5893" max="5893" width="14.375" style="48" bestFit="1" customWidth="1"/>
    <col min="5894" max="6136" width="9.375" style="48"/>
    <col min="6137" max="6137" width="12.375" style="48" customWidth="1"/>
    <col min="6138" max="6138" width="52.375" style="48" customWidth="1"/>
    <col min="6139" max="6139" width="1" style="48" customWidth="1"/>
    <col min="6140" max="6140" width="18.375" style="48" customWidth="1"/>
    <col min="6141" max="6141" width="1.375" style="48" customWidth="1"/>
    <col min="6142" max="6142" width="18.375" style="48" customWidth="1"/>
    <col min="6143" max="6143" width="1.375" style="48" customWidth="1"/>
    <col min="6144" max="6144" width="1" style="48" customWidth="1"/>
    <col min="6145" max="6145" width="1.375" style="48" customWidth="1"/>
    <col min="6146" max="6146" width="13.375" style="48" bestFit="1" customWidth="1"/>
    <col min="6147" max="6147" width="18.375" style="48" bestFit="1" customWidth="1"/>
    <col min="6148" max="6148" width="16.375" style="48" customWidth="1"/>
    <col min="6149" max="6149" width="14.375" style="48" bestFit="1" customWidth="1"/>
    <col min="6150" max="6392" width="9.375" style="48"/>
    <col min="6393" max="6393" width="12.375" style="48" customWidth="1"/>
    <col min="6394" max="6394" width="52.375" style="48" customWidth="1"/>
    <col min="6395" max="6395" width="1" style="48" customWidth="1"/>
    <col min="6396" max="6396" width="18.375" style="48" customWidth="1"/>
    <col min="6397" max="6397" width="1.375" style="48" customWidth="1"/>
    <col min="6398" max="6398" width="18.375" style="48" customWidth="1"/>
    <col min="6399" max="6399" width="1.375" style="48" customWidth="1"/>
    <col min="6400" max="6400" width="1" style="48" customWidth="1"/>
    <col min="6401" max="6401" width="1.375" style="48" customWidth="1"/>
    <col min="6402" max="6402" width="13.375" style="48" bestFit="1" customWidth="1"/>
    <col min="6403" max="6403" width="18.375" style="48" bestFit="1" customWidth="1"/>
    <col min="6404" max="6404" width="16.375" style="48" customWidth="1"/>
    <col min="6405" max="6405" width="14.375" style="48" bestFit="1" customWidth="1"/>
    <col min="6406" max="6648" width="9.375" style="48"/>
    <col min="6649" max="6649" width="12.375" style="48" customWidth="1"/>
    <col min="6650" max="6650" width="52.375" style="48" customWidth="1"/>
    <col min="6651" max="6651" width="1" style="48" customWidth="1"/>
    <col min="6652" max="6652" width="18.375" style="48" customWidth="1"/>
    <col min="6653" max="6653" width="1.375" style="48" customWidth="1"/>
    <col min="6654" max="6654" width="18.375" style="48" customWidth="1"/>
    <col min="6655" max="6655" width="1.375" style="48" customWidth="1"/>
    <col min="6656" max="6656" width="1" style="48" customWidth="1"/>
    <col min="6657" max="6657" width="1.375" style="48" customWidth="1"/>
    <col min="6658" max="6658" width="13.375" style="48" bestFit="1" customWidth="1"/>
    <col min="6659" max="6659" width="18.375" style="48" bestFit="1" customWidth="1"/>
    <col min="6660" max="6660" width="16.375" style="48" customWidth="1"/>
    <col min="6661" max="6661" width="14.375" style="48" bestFit="1" customWidth="1"/>
    <col min="6662" max="6904" width="9.375" style="48"/>
    <col min="6905" max="6905" width="12.375" style="48" customWidth="1"/>
    <col min="6906" max="6906" width="52.375" style="48" customWidth="1"/>
    <col min="6907" max="6907" width="1" style="48" customWidth="1"/>
    <col min="6908" max="6908" width="18.375" style="48" customWidth="1"/>
    <col min="6909" max="6909" width="1.375" style="48" customWidth="1"/>
    <col min="6910" max="6910" width="18.375" style="48" customWidth="1"/>
    <col min="6911" max="6911" width="1.375" style="48" customWidth="1"/>
    <col min="6912" max="6912" width="1" style="48" customWidth="1"/>
    <col min="6913" max="6913" width="1.375" style="48" customWidth="1"/>
    <col min="6914" max="6914" width="13.375" style="48" bestFit="1" customWidth="1"/>
    <col min="6915" max="6915" width="18.375" style="48" bestFit="1" customWidth="1"/>
    <col min="6916" max="6916" width="16.375" style="48" customWidth="1"/>
    <col min="6917" max="6917" width="14.375" style="48" bestFit="1" customWidth="1"/>
    <col min="6918" max="7160" width="9.375" style="48"/>
    <col min="7161" max="7161" width="12.375" style="48" customWidth="1"/>
    <col min="7162" max="7162" width="52.375" style="48" customWidth="1"/>
    <col min="7163" max="7163" width="1" style="48" customWidth="1"/>
    <col min="7164" max="7164" width="18.375" style="48" customWidth="1"/>
    <col min="7165" max="7165" width="1.375" style="48" customWidth="1"/>
    <col min="7166" max="7166" width="18.375" style="48" customWidth="1"/>
    <col min="7167" max="7167" width="1.375" style="48" customWidth="1"/>
    <col min="7168" max="7168" width="1" style="48" customWidth="1"/>
    <col min="7169" max="7169" width="1.375" style="48" customWidth="1"/>
    <col min="7170" max="7170" width="13.375" style="48" bestFit="1" customWidth="1"/>
    <col min="7171" max="7171" width="18.375" style="48" bestFit="1" customWidth="1"/>
    <col min="7172" max="7172" width="16.375" style="48" customWidth="1"/>
    <col min="7173" max="7173" width="14.375" style="48" bestFit="1" customWidth="1"/>
    <col min="7174" max="7416" width="9.375" style="48"/>
    <col min="7417" max="7417" width="12.375" style="48" customWidth="1"/>
    <col min="7418" max="7418" width="52.375" style="48" customWidth="1"/>
    <col min="7419" max="7419" width="1" style="48" customWidth="1"/>
    <col min="7420" max="7420" width="18.375" style="48" customWidth="1"/>
    <col min="7421" max="7421" width="1.375" style="48" customWidth="1"/>
    <col min="7422" max="7422" width="18.375" style="48" customWidth="1"/>
    <col min="7423" max="7423" width="1.375" style="48" customWidth="1"/>
    <col min="7424" max="7424" width="1" style="48" customWidth="1"/>
    <col min="7425" max="7425" width="1.375" style="48" customWidth="1"/>
    <col min="7426" max="7426" width="13.375" style="48" bestFit="1" customWidth="1"/>
    <col min="7427" max="7427" width="18.375" style="48" bestFit="1" customWidth="1"/>
    <col min="7428" max="7428" width="16.375" style="48" customWidth="1"/>
    <col min="7429" max="7429" width="14.375" style="48" bestFit="1" customWidth="1"/>
    <col min="7430" max="7672" width="9.375" style="48"/>
    <col min="7673" max="7673" width="12.375" style="48" customWidth="1"/>
    <col min="7674" max="7674" width="52.375" style="48" customWidth="1"/>
    <col min="7675" max="7675" width="1" style="48" customWidth="1"/>
    <col min="7676" max="7676" width="18.375" style="48" customWidth="1"/>
    <col min="7677" max="7677" width="1.375" style="48" customWidth="1"/>
    <col min="7678" max="7678" width="18.375" style="48" customWidth="1"/>
    <col min="7679" max="7679" width="1.375" style="48" customWidth="1"/>
    <col min="7680" max="7680" width="1" style="48" customWidth="1"/>
    <col min="7681" max="7681" width="1.375" style="48" customWidth="1"/>
    <col min="7682" max="7682" width="13.375" style="48" bestFit="1" customWidth="1"/>
    <col min="7683" max="7683" width="18.375" style="48" bestFit="1" customWidth="1"/>
    <col min="7684" max="7684" width="16.375" style="48" customWidth="1"/>
    <col min="7685" max="7685" width="14.375" style="48" bestFit="1" customWidth="1"/>
    <col min="7686" max="7928" width="9.375" style="48"/>
    <col min="7929" max="7929" width="12.375" style="48" customWidth="1"/>
    <col min="7930" max="7930" width="52.375" style="48" customWidth="1"/>
    <col min="7931" max="7931" width="1" style="48" customWidth="1"/>
    <col min="7932" max="7932" width="18.375" style="48" customWidth="1"/>
    <col min="7933" max="7933" width="1.375" style="48" customWidth="1"/>
    <col min="7934" max="7934" width="18.375" style="48" customWidth="1"/>
    <col min="7935" max="7935" width="1.375" style="48" customWidth="1"/>
    <col min="7936" max="7936" width="1" style="48" customWidth="1"/>
    <col min="7937" max="7937" width="1.375" style="48" customWidth="1"/>
    <col min="7938" max="7938" width="13.375" style="48" bestFit="1" customWidth="1"/>
    <col min="7939" max="7939" width="18.375" style="48" bestFit="1" customWidth="1"/>
    <col min="7940" max="7940" width="16.375" style="48" customWidth="1"/>
    <col min="7941" max="7941" width="14.375" style="48" bestFit="1" customWidth="1"/>
    <col min="7942" max="8184" width="9.375" style="48"/>
    <col min="8185" max="8185" width="12.375" style="48" customWidth="1"/>
    <col min="8186" max="8186" width="52.375" style="48" customWidth="1"/>
    <col min="8187" max="8187" width="1" style="48" customWidth="1"/>
    <col min="8188" max="8188" width="18.375" style="48" customWidth="1"/>
    <col min="8189" max="8189" width="1.375" style="48" customWidth="1"/>
    <col min="8190" max="8190" width="18.375" style="48" customWidth="1"/>
    <col min="8191" max="8191" width="1.375" style="48" customWidth="1"/>
    <col min="8192" max="8192" width="1" style="48" customWidth="1"/>
    <col min="8193" max="8193" width="1.375" style="48" customWidth="1"/>
    <col min="8194" max="8194" width="13.375" style="48" bestFit="1" customWidth="1"/>
    <col min="8195" max="8195" width="18.375" style="48" bestFit="1" customWidth="1"/>
    <col min="8196" max="8196" width="16.375" style="48" customWidth="1"/>
    <col min="8197" max="8197" width="14.375" style="48" bestFit="1" customWidth="1"/>
    <col min="8198" max="8440" width="9.375" style="48"/>
    <col min="8441" max="8441" width="12.375" style="48" customWidth="1"/>
    <col min="8442" max="8442" width="52.375" style="48" customWidth="1"/>
    <col min="8443" max="8443" width="1" style="48" customWidth="1"/>
    <col min="8444" max="8444" width="18.375" style="48" customWidth="1"/>
    <col min="8445" max="8445" width="1.375" style="48" customWidth="1"/>
    <col min="8446" max="8446" width="18.375" style="48" customWidth="1"/>
    <col min="8447" max="8447" width="1.375" style="48" customWidth="1"/>
    <col min="8448" max="8448" width="1" style="48" customWidth="1"/>
    <col min="8449" max="8449" width="1.375" style="48" customWidth="1"/>
    <col min="8450" max="8450" width="13.375" style="48" bestFit="1" customWidth="1"/>
    <col min="8451" max="8451" width="18.375" style="48" bestFit="1" customWidth="1"/>
    <col min="8452" max="8452" width="16.375" style="48" customWidth="1"/>
    <col min="8453" max="8453" width="14.375" style="48" bestFit="1" customWidth="1"/>
    <col min="8454" max="8696" width="9.375" style="48"/>
    <col min="8697" max="8697" width="12.375" style="48" customWidth="1"/>
    <col min="8698" max="8698" width="52.375" style="48" customWidth="1"/>
    <col min="8699" max="8699" width="1" style="48" customWidth="1"/>
    <col min="8700" max="8700" width="18.375" style="48" customWidth="1"/>
    <col min="8701" max="8701" width="1.375" style="48" customWidth="1"/>
    <col min="8702" max="8702" width="18.375" style="48" customWidth="1"/>
    <col min="8703" max="8703" width="1.375" style="48" customWidth="1"/>
    <col min="8704" max="8704" width="1" style="48" customWidth="1"/>
    <col min="8705" max="8705" width="1.375" style="48" customWidth="1"/>
    <col min="8706" max="8706" width="13.375" style="48" bestFit="1" customWidth="1"/>
    <col min="8707" max="8707" width="18.375" style="48" bestFit="1" customWidth="1"/>
    <col min="8708" max="8708" width="16.375" style="48" customWidth="1"/>
    <col min="8709" max="8709" width="14.375" style="48" bestFit="1" customWidth="1"/>
    <col min="8710" max="8952" width="9.375" style="48"/>
    <col min="8953" max="8953" width="12.375" style="48" customWidth="1"/>
    <col min="8954" max="8954" width="52.375" style="48" customWidth="1"/>
    <col min="8955" max="8955" width="1" style="48" customWidth="1"/>
    <col min="8956" max="8956" width="18.375" style="48" customWidth="1"/>
    <col min="8957" max="8957" width="1.375" style="48" customWidth="1"/>
    <col min="8958" max="8958" width="18.375" style="48" customWidth="1"/>
    <col min="8959" max="8959" width="1.375" style="48" customWidth="1"/>
    <col min="8960" max="8960" width="1" style="48" customWidth="1"/>
    <col min="8961" max="8961" width="1.375" style="48" customWidth="1"/>
    <col min="8962" max="8962" width="13.375" style="48" bestFit="1" customWidth="1"/>
    <col min="8963" max="8963" width="18.375" style="48" bestFit="1" customWidth="1"/>
    <col min="8964" max="8964" width="16.375" style="48" customWidth="1"/>
    <col min="8965" max="8965" width="14.375" style="48" bestFit="1" customWidth="1"/>
    <col min="8966" max="9208" width="9.375" style="48"/>
    <col min="9209" max="9209" width="12.375" style="48" customWidth="1"/>
    <col min="9210" max="9210" width="52.375" style="48" customWidth="1"/>
    <col min="9211" max="9211" width="1" style="48" customWidth="1"/>
    <col min="9212" max="9212" width="18.375" style="48" customWidth="1"/>
    <col min="9213" max="9213" width="1.375" style="48" customWidth="1"/>
    <col min="9214" max="9214" width="18.375" style="48" customWidth="1"/>
    <col min="9215" max="9215" width="1.375" style="48" customWidth="1"/>
    <col min="9216" max="9216" width="1" style="48" customWidth="1"/>
    <col min="9217" max="9217" width="1.375" style="48" customWidth="1"/>
    <col min="9218" max="9218" width="13.375" style="48" bestFit="1" customWidth="1"/>
    <col min="9219" max="9219" width="18.375" style="48" bestFit="1" customWidth="1"/>
    <col min="9220" max="9220" width="16.375" style="48" customWidth="1"/>
    <col min="9221" max="9221" width="14.375" style="48" bestFit="1" customWidth="1"/>
    <col min="9222" max="9464" width="9.375" style="48"/>
    <col min="9465" max="9465" width="12.375" style="48" customWidth="1"/>
    <col min="9466" max="9466" width="52.375" style="48" customWidth="1"/>
    <col min="9467" max="9467" width="1" style="48" customWidth="1"/>
    <col min="9468" max="9468" width="18.375" style="48" customWidth="1"/>
    <col min="9469" max="9469" width="1.375" style="48" customWidth="1"/>
    <col min="9470" max="9470" width="18.375" style="48" customWidth="1"/>
    <col min="9471" max="9471" width="1.375" style="48" customWidth="1"/>
    <col min="9472" max="9472" width="1" style="48" customWidth="1"/>
    <col min="9473" max="9473" width="1.375" style="48" customWidth="1"/>
    <col min="9474" max="9474" width="13.375" style="48" bestFit="1" customWidth="1"/>
    <col min="9475" max="9475" width="18.375" style="48" bestFit="1" customWidth="1"/>
    <col min="9476" max="9476" width="16.375" style="48" customWidth="1"/>
    <col min="9477" max="9477" width="14.375" style="48" bestFit="1" customWidth="1"/>
    <col min="9478" max="9720" width="9.375" style="48"/>
    <col min="9721" max="9721" width="12.375" style="48" customWidth="1"/>
    <col min="9722" max="9722" width="52.375" style="48" customWidth="1"/>
    <col min="9723" max="9723" width="1" style="48" customWidth="1"/>
    <col min="9724" max="9724" width="18.375" style="48" customWidth="1"/>
    <col min="9725" max="9725" width="1.375" style="48" customWidth="1"/>
    <col min="9726" max="9726" width="18.375" style="48" customWidth="1"/>
    <col min="9727" max="9727" width="1.375" style="48" customWidth="1"/>
    <col min="9728" max="9728" width="1" style="48" customWidth="1"/>
    <col min="9729" max="9729" width="1.375" style="48" customWidth="1"/>
    <col min="9730" max="9730" width="13.375" style="48" bestFit="1" customWidth="1"/>
    <col min="9731" max="9731" width="18.375" style="48" bestFit="1" customWidth="1"/>
    <col min="9732" max="9732" width="16.375" style="48" customWidth="1"/>
    <col min="9733" max="9733" width="14.375" style="48" bestFit="1" customWidth="1"/>
    <col min="9734" max="9976" width="9.375" style="48"/>
    <col min="9977" max="9977" width="12.375" style="48" customWidth="1"/>
    <col min="9978" max="9978" width="52.375" style="48" customWidth="1"/>
    <col min="9979" max="9979" width="1" style="48" customWidth="1"/>
    <col min="9980" max="9980" width="18.375" style="48" customWidth="1"/>
    <col min="9981" max="9981" width="1.375" style="48" customWidth="1"/>
    <col min="9982" max="9982" width="18.375" style="48" customWidth="1"/>
    <col min="9983" max="9983" width="1.375" style="48" customWidth="1"/>
    <col min="9984" max="9984" width="1" style="48" customWidth="1"/>
    <col min="9985" max="9985" width="1.375" style="48" customWidth="1"/>
    <col min="9986" max="9986" width="13.375" style="48" bestFit="1" customWidth="1"/>
    <col min="9987" max="9987" width="18.375" style="48" bestFit="1" customWidth="1"/>
    <col min="9988" max="9988" width="16.375" style="48" customWidth="1"/>
    <col min="9989" max="9989" width="14.375" style="48" bestFit="1" customWidth="1"/>
    <col min="9990" max="10232" width="9.375" style="48"/>
    <col min="10233" max="10233" width="12.375" style="48" customWidth="1"/>
    <col min="10234" max="10234" width="52.375" style="48" customWidth="1"/>
    <col min="10235" max="10235" width="1" style="48" customWidth="1"/>
    <col min="10236" max="10236" width="18.375" style="48" customWidth="1"/>
    <col min="10237" max="10237" width="1.375" style="48" customWidth="1"/>
    <col min="10238" max="10238" width="18.375" style="48" customWidth="1"/>
    <col min="10239" max="10239" width="1.375" style="48" customWidth="1"/>
    <col min="10240" max="10240" width="1" style="48" customWidth="1"/>
    <col min="10241" max="10241" width="1.375" style="48" customWidth="1"/>
    <col min="10242" max="10242" width="13.375" style="48" bestFit="1" customWidth="1"/>
    <col min="10243" max="10243" width="18.375" style="48" bestFit="1" customWidth="1"/>
    <col min="10244" max="10244" width="16.375" style="48" customWidth="1"/>
    <col min="10245" max="10245" width="14.375" style="48" bestFit="1" customWidth="1"/>
    <col min="10246" max="10488" width="9.375" style="48"/>
    <col min="10489" max="10489" width="12.375" style="48" customWidth="1"/>
    <col min="10490" max="10490" width="52.375" style="48" customWidth="1"/>
    <col min="10491" max="10491" width="1" style="48" customWidth="1"/>
    <col min="10492" max="10492" width="18.375" style="48" customWidth="1"/>
    <col min="10493" max="10493" width="1.375" style="48" customWidth="1"/>
    <col min="10494" max="10494" width="18.375" style="48" customWidth="1"/>
    <col min="10495" max="10495" width="1.375" style="48" customWidth="1"/>
    <col min="10496" max="10496" width="1" style="48" customWidth="1"/>
    <col min="10497" max="10497" width="1.375" style="48" customWidth="1"/>
    <col min="10498" max="10498" width="13.375" style="48" bestFit="1" customWidth="1"/>
    <col min="10499" max="10499" width="18.375" style="48" bestFit="1" customWidth="1"/>
    <col min="10500" max="10500" width="16.375" style="48" customWidth="1"/>
    <col min="10501" max="10501" width="14.375" style="48" bestFit="1" customWidth="1"/>
    <col min="10502" max="10744" width="9.375" style="48"/>
    <col min="10745" max="10745" width="12.375" style="48" customWidth="1"/>
    <col min="10746" max="10746" width="52.375" style="48" customWidth="1"/>
    <col min="10747" max="10747" width="1" style="48" customWidth="1"/>
    <col min="10748" max="10748" width="18.375" style="48" customWidth="1"/>
    <col min="10749" max="10749" width="1.375" style="48" customWidth="1"/>
    <col min="10750" max="10750" width="18.375" style="48" customWidth="1"/>
    <col min="10751" max="10751" width="1.375" style="48" customWidth="1"/>
    <col min="10752" max="10752" width="1" style="48" customWidth="1"/>
    <col min="10753" max="10753" width="1.375" style="48" customWidth="1"/>
    <col min="10754" max="10754" width="13.375" style="48" bestFit="1" customWidth="1"/>
    <col min="10755" max="10755" width="18.375" style="48" bestFit="1" customWidth="1"/>
    <col min="10756" max="10756" width="16.375" style="48" customWidth="1"/>
    <col min="10757" max="10757" width="14.375" style="48" bestFit="1" customWidth="1"/>
    <col min="10758" max="11000" width="9.375" style="48"/>
    <col min="11001" max="11001" width="12.375" style="48" customWidth="1"/>
    <col min="11002" max="11002" width="52.375" style="48" customWidth="1"/>
    <col min="11003" max="11003" width="1" style="48" customWidth="1"/>
    <col min="11004" max="11004" width="18.375" style="48" customWidth="1"/>
    <col min="11005" max="11005" width="1.375" style="48" customWidth="1"/>
    <col min="11006" max="11006" width="18.375" style="48" customWidth="1"/>
    <col min="11007" max="11007" width="1.375" style="48" customWidth="1"/>
    <col min="11008" max="11008" width="1" style="48" customWidth="1"/>
    <col min="11009" max="11009" width="1.375" style="48" customWidth="1"/>
    <col min="11010" max="11010" width="13.375" style="48" bestFit="1" customWidth="1"/>
    <col min="11011" max="11011" width="18.375" style="48" bestFit="1" customWidth="1"/>
    <col min="11012" max="11012" width="16.375" style="48" customWidth="1"/>
    <col min="11013" max="11013" width="14.375" style="48" bestFit="1" customWidth="1"/>
    <col min="11014" max="11256" width="9.375" style="48"/>
    <col min="11257" max="11257" width="12.375" style="48" customWidth="1"/>
    <col min="11258" max="11258" width="52.375" style="48" customWidth="1"/>
    <col min="11259" max="11259" width="1" style="48" customWidth="1"/>
    <col min="11260" max="11260" width="18.375" style="48" customWidth="1"/>
    <col min="11261" max="11261" width="1.375" style="48" customWidth="1"/>
    <col min="11262" max="11262" width="18.375" style="48" customWidth="1"/>
    <col min="11263" max="11263" width="1.375" style="48" customWidth="1"/>
    <col min="11264" max="11264" width="1" style="48" customWidth="1"/>
    <col min="11265" max="11265" width="1.375" style="48" customWidth="1"/>
    <col min="11266" max="11266" width="13.375" style="48" bestFit="1" customWidth="1"/>
    <col min="11267" max="11267" width="18.375" style="48" bestFit="1" customWidth="1"/>
    <col min="11268" max="11268" width="16.375" style="48" customWidth="1"/>
    <col min="11269" max="11269" width="14.375" style="48" bestFit="1" customWidth="1"/>
    <col min="11270" max="11512" width="9.375" style="48"/>
    <col min="11513" max="11513" width="12.375" style="48" customWidth="1"/>
    <col min="11514" max="11514" width="52.375" style="48" customWidth="1"/>
    <col min="11515" max="11515" width="1" style="48" customWidth="1"/>
    <col min="11516" max="11516" width="18.375" style="48" customWidth="1"/>
    <col min="11517" max="11517" width="1.375" style="48" customWidth="1"/>
    <col min="11518" max="11518" width="18.375" style="48" customWidth="1"/>
    <col min="11519" max="11519" width="1.375" style="48" customWidth="1"/>
    <col min="11520" max="11520" width="1" style="48" customWidth="1"/>
    <col min="11521" max="11521" width="1.375" style="48" customWidth="1"/>
    <col min="11522" max="11522" width="13.375" style="48" bestFit="1" customWidth="1"/>
    <col min="11523" max="11523" width="18.375" style="48" bestFit="1" customWidth="1"/>
    <col min="11524" max="11524" width="16.375" style="48" customWidth="1"/>
    <col min="11525" max="11525" width="14.375" style="48" bestFit="1" customWidth="1"/>
    <col min="11526" max="11768" width="9.375" style="48"/>
    <col min="11769" max="11769" width="12.375" style="48" customWidth="1"/>
    <col min="11770" max="11770" width="52.375" style="48" customWidth="1"/>
    <col min="11771" max="11771" width="1" style="48" customWidth="1"/>
    <col min="11772" max="11772" width="18.375" style="48" customWidth="1"/>
    <col min="11773" max="11773" width="1.375" style="48" customWidth="1"/>
    <col min="11774" max="11774" width="18.375" style="48" customWidth="1"/>
    <col min="11775" max="11775" width="1.375" style="48" customWidth="1"/>
    <col min="11776" max="11776" width="1" style="48" customWidth="1"/>
    <col min="11777" max="11777" width="1.375" style="48" customWidth="1"/>
    <col min="11778" max="11778" width="13.375" style="48" bestFit="1" customWidth="1"/>
    <col min="11779" max="11779" width="18.375" style="48" bestFit="1" customWidth="1"/>
    <col min="11780" max="11780" width="16.375" style="48" customWidth="1"/>
    <col min="11781" max="11781" width="14.375" style="48" bestFit="1" customWidth="1"/>
    <col min="11782" max="12024" width="9.375" style="48"/>
    <col min="12025" max="12025" width="12.375" style="48" customWidth="1"/>
    <col min="12026" max="12026" width="52.375" style="48" customWidth="1"/>
    <col min="12027" max="12027" width="1" style="48" customWidth="1"/>
    <col min="12028" max="12028" width="18.375" style="48" customWidth="1"/>
    <col min="12029" max="12029" width="1.375" style="48" customWidth="1"/>
    <col min="12030" max="12030" width="18.375" style="48" customWidth="1"/>
    <col min="12031" max="12031" width="1.375" style="48" customWidth="1"/>
    <col min="12032" max="12032" width="1" style="48" customWidth="1"/>
    <col min="12033" max="12033" width="1.375" style="48" customWidth="1"/>
    <col min="12034" max="12034" width="13.375" style="48" bestFit="1" customWidth="1"/>
    <col min="12035" max="12035" width="18.375" style="48" bestFit="1" customWidth="1"/>
    <col min="12036" max="12036" width="16.375" style="48" customWidth="1"/>
    <col min="12037" max="12037" width="14.375" style="48" bestFit="1" customWidth="1"/>
    <col min="12038" max="12280" width="9.375" style="48"/>
    <col min="12281" max="12281" width="12.375" style="48" customWidth="1"/>
    <col min="12282" max="12282" width="52.375" style="48" customWidth="1"/>
    <col min="12283" max="12283" width="1" style="48" customWidth="1"/>
    <col min="12284" max="12284" width="18.375" style="48" customWidth="1"/>
    <col min="12285" max="12285" width="1.375" style="48" customWidth="1"/>
    <col min="12286" max="12286" width="18.375" style="48" customWidth="1"/>
    <col min="12287" max="12287" width="1.375" style="48" customWidth="1"/>
    <col min="12288" max="12288" width="1" style="48" customWidth="1"/>
    <col min="12289" max="12289" width="1.375" style="48" customWidth="1"/>
    <col min="12290" max="12290" width="13.375" style="48" bestFit="1" customWidth="1"/>
    <col min="12291" max="12291" width="18.375" style="48" bestFit="1" customWidth="1"/>
    <col min="12292" max="12292" width="16.375" style="48" customWidth="1"/>
    <col min="12293" max="12293" width="14.375" style="48" bestFit="1" customWidth="1"/>
    <col min="12294" max="12536" width="9.375" style="48"/>
    <col min="12537" max="12537" width="12.375" style="48" customWidth="1"/>
    <col min="12538" max="12538" width="52.375" style="48" customWidth="1"/>
    <col min="12539" max="12539" width="1" style="48" customWidth="1"/>
    <col min="12540" max="12540" width="18.375" style="48" customWidth="1"/>
    <col min="12541" max="12541" width="1.375" style="48" customWidth="1"/>
    <col min="12542" max="12542" width="18.375" style="48" customWidth="1"/>
    <col min="12543" max="12543" width="1.375" style="48" customWidth="1"/>
    <col min="12544" max="12544" width="1" style="48" customWidth="1"/>
    <col min="12545" max="12545" width="1.375" style="48" customWidth="1"/>
    <col min="12546" max="12546" width="13.375" style="48" bestFit="1" customWidth="1"/>
    <col min="12547" max="12547" width="18.375" style="48" bestFit="1" customWidth="1"/>
    <col min="12548" max="12548" width="16.375" style="48" customWidth="1"/>
    <col min="12549" max="12549" width="14.375" style="48" bestFit="1" customWidth="1"/>
    <col min="12550" max="12792" width="9.375" style="48"/>
    <col min="12793" max="12793" width="12.375" style="48" customWidth="1"/>
    <col min="12794" max="12794" width="52.375" style="48" customWidth="1"/>
    <col min="12795" max="12795" width="1" style="48" customWidth="1"/>
    <col min="12796" max="12796" width="18.375" style="48" customWidth="1"/>
    <col min="12797" max="12797" width="1.375" style="48" customWidth="1"/>
    <col min="12798" max="12798" width="18.375" style="48" customWidth="1"/>
    <col min="12799" max="12799" width="1.375" style="48" customWidth="1"/>
    <col min="12800" max="12800" width="1" style="48" customWidth="1"/>
    <col min="12801" max="12801" width="1.375" style="48" customWidth="1"/>
    <col min="12802" max="12802" width="13.375" style="48" bestFit="1" customWidth="1"/>
    <col min="12803" max="12803" width="18.375" style="48" bestFit="1" customWidth="1"/>
    <col min="12804" max="12804" width="16.375" style="48" customWidth="1"/>
    <col min="12805" max="12805" width="14.375" style="48" bestFit="1" customWidth="1"/>
    <col min="12806" max="13048" width="9.375" style="48"/>
    <col min="13049" max="13049" width="12.375" style="48" customWidth="1"/>
    <col min="13050" max="13050" width="52.375" style="48" customWidth="1"/>
    <col min="13051" max="13051" width="1" style="48" customWidth="1"/>
    <col min="13052" max="13052" width="18.375" style="48" customWidth="1"/>
    <col min="13053" max="13053" width="1.375" style="48" customWidth="1"/>
    <col min="13054" max="13054" width="18.375" style="48" customWidth="1"/>
    <col min="13055" max="13055" width="1.375" style="48" customWidth="1"/>
    <col min="13056" max="13056" width="1" style="48" customWidth="1"/>
    <col min="13057" max="13057" width="1.375" style="48" customWidth="1"/>
    <col min="13058" max="13058" width="13.375" style="48" bestFit="1" customWidth="1"/>
    <col min="13059" max="13059" width="18.375" style="48" bestFit="1" customWidth="1"/>
    <col min="13060" max="13060" width="16.375" style="48" customWidth="1"/>
    <col min="13061" max="13061" width="14.375" style="48" bestFit="1" customWidth="1"/>
    <col min="13062" max="13304" width="9.375" style="48"/>
    <col min="13305" max="13305" width="12.375" style="48" customWidth="1"/>
    <col min="13306" max="13306" width="52.375" style="48" customWidth="1"/>
    <col min="13307" max="13307" width="1" style="48" customWidth="1"/>
    <col min="13308" max="13308" width="18.375" style="48" customWidth="1"/>
    <col min="13309" max="13309" width="1.375" style="48" customWidth="1"/>
    <col min="13310" max="13310" width="18.375" style="48" customWidth="1"/>
    <col min="13311" max="13311" width="1.375" style="48" customWidth="1"/>
    <col min="13312" max="13312" width="1" style="48" customWidth="1"/>
    <col min="13313" max="13313" width="1.375" style="48" customWidth="1"/>
    <col min="13314" max="13314" width="13.375" style="48" bestFit="1" customWidth="1"/>
    <col min="13315" max="13315" width="18.375" style="48" bestFit="1" customWidth="1"/>
    <col min="13316" max="13316" width="16.375" style="48" customWidth="1"/>
    <col min="13317" max="13317" width="14.375" style="48" bestFit="1" customWidth="1"/>
    <col min="13318" max="13560" width="9.375" style="48"/>
    <col min="13561" max="13561" width="12.375" style="48" customWidth="1"/>
    <col min="13562" max="13562" width="52.375" style="48" customWidth="1"/>
    <col min="13563" max="13563" width="1" style="48" customWidth="1"/>
    <col min="13564" max="13564" width="18.375" style="48" customWidth="1"/>
    <col min="13565" max="13565" width="1.375" style="48" customWidth="1"/>
    <col min="13566" max="13566" width="18.375" style="48" customWidth="1"/>
    <col min="13567" max="13567" width="1.375" style="48" customWidth="1"/>
    <col min="13568" max="13568" width="1" style="48" customWidth="1"/>
    <col min="13569" max="13569" width="1.375" style="48" customWidth="1"/>
    <col min="13570" max="13570" width="13.375" style="48" bestFit="1" customWidth="1"/>
    <col min="13571" max="13571" width="18.375" style="48" bestFit="1" customWidth="1"/>
    <col min="13572" max="13572" width="16.375" style="48" customWidth="1"/>
    <col min="13573" max="13573" width="14.375" style="48" bestFit="1" customWidth="1"/>
    <col min="13574" max="13816" width="9.375" style="48"/>
    <col min="13817" max="13817" width="12.375" style="48" customWidth="1"/>
    <col min="13818" max="13818" width="52.375" style="48" customWidth="1"/>
    <col min="13819" max="13819" width="1" style="48" customWidth="1"/>
    <col min="13820" max="13820" width="18.375" style="48" customWidth="1"/>
    <col min="13821" max="13821" width="1.375" style="48" customWidth="1"/>
    <col min="13822" max="13822" width="18.375" style="48" customWidth="1"/>
    <col min="13823" max="13823" width="1.375" style="48" customWidth="1"/>
    <col min="13824" max="13824" width="1" style="48" customWidth="1"/>
    <col min="13825" max="13825" width="1.375" style="48" customWidth="1"/>
    <col min="13826" max="13826" width="13.375" style="48" bestFit="1" customWidth="1"/>
    <col min="13827" max="13827" width="18.375" style="48" bestFit="1" customWidth="1"/>
    <col min="13828" max="13828" width="16.375" style="48" customWidth="1"/>
    <col min="13829" max="13829" width="14.375" style="48" bestFit="1" customWidth="1"/>
    <col min="13830" max="14072" width="9.375" style="48"/>
    <col min="14073" max="14073" width="12.375" style="48" customWidth="1"/>
    <col min="14074" max="14074" width="52.375" style="48" customWidth="1"/>
    <col min="14075" max="14075" width="1" style="48" customWidth="1"/>
    <col min="14076" max="14076" width="18.375" style="48" customWidth="1"/>
    <col min="14077" max="14077" width="1.375" style="48" customWidth="1"/>
    <col min="14078" max="14078" width="18.375" style="48" customWidth="1"/>
    <col min="14079" max="14079" width="1.375" style="48" customWidth="1"/>
    <col min="14080" max="14080" width="1" style="48" customWidth="1"/>
    <col min="14081" max="14081" width="1.375" style="48" customWidth="1"/>
    <col min="14082" max="14082" width="13.375" style="48" bestFit="1" customWidth="1"/>
    <col min="14083" max="14083" width="18.375" style="48" bestFit="1" customWidth="1"/>
    <col min="14084" max="14084" width="16.375" style="48" customWidth="1"/>
    <col min="14085" max="14085" width="14.375" style="48" bestFit="1" customWidth="1"/>
    <col min="14086" max="14328" width="9.375" style="48"/>
    <col min="14329" max="14329" width="12.375" style="48" customWidth="1"/>
    <col min="14330" max="14330" width="52.375" style="48" customWidth="1"/>
    <col min="14331" max="14331" width="1" style="48" customWidth="1"/>
    <col min="14332" max="14332" width="18.375" style="48" customWidth="1"/>
    <col min="14333" max="14333" width="1.375" style="48" customWidth="1"/>
    <col min="14334" max="14334" width="18.375" style="48" customWidth="1"/>
    <col min="14335" max="14335" width="1.375" style="48" customWidth="1"/>
    <col min="14336" max="14336" width="1" style="48" customWidth="1"/>
    <col min="14337" max="14337" width="1.375" style="48" customWidth="1"/>
    <col min="14338" max="14338" width="13.375" style="48" bestFit="1" customWidth="1"/>
    <col min="14339" max="14339" width="18.375" style="48" bestFit="1" customWidth="1"/>
    <col min="14340" max="14340" width="16.375" style="48" customWidth="1"/>
    <col min="14341" max="14341" width="14.375" style="48" bestFit="1" customWidth="1"/>
    <col min="14342" max="14584" width="9.375" style="48"/>
    <col min="14585" max="14585" width="12.375" style="48" customWidth="1"/>
    <col min="14586" max="14586" width="52.375" style="48" customWidth="1"/>
    <col min="14587" max="14587" width="1" style="48" customWidth="1"/>
    <col min="14588" max="14588" width="18.375" style="48" customWidth="1"/>
    <col min="14589" max="14589" width="1.375" style="48" customWidth="1"/>
    <col min="14590" max="14590" width="18.375" style="48" customWidth="1"/>
    <col min="14591" max="14591" width="1.375" style="48" customWidth="1"/>
    <col min="14592" max="14592" width="1" style="48" customWidth="1"/>
    <col min="14593" max="14593" width="1.375" style="48" customWidth="1"/>
    <col min="14594" max="14594" width="13.375" style="48" bestFit="1" customWidth="1"/>
    <col min="14595" max="14595" width="18.375" style="48" bestFit="1" customWidth="1"/>
    <col min="14596" max="14596" width="16.375" style="48" customWidth="1"/>
    <col min="14597" max="14597" width="14.375" style="48" bestFit="1" customWidth="1"/>
    <col min="14598" max="14840" width="9.375" style="48"/>
    <col min="14841" max="14841" width="12.375" style="48" customWidth="1"/>
    <col min="14842" max="14842" width="52.375" style="48" customWidth="1"/>
    <col min="14843" max="14843" width="1" style="48" customWidth="1"/>
    <col min="14844" max="14844" width="18.375" style="48" customWidth="1"/>
    <col min="14845" max="14845" width="1.375" style="48" customWidth="1"/>
    <col min="14846" max="14846" width="18.375" style="48" customWidth="1"/>
    <col min="14847" max="14847" width="1.375" style="48" customWidth="1"/>
    <col min="14848" max="14848" width="1" style="48" customWidth="1"/>
    <col min="14849" max="14849" width="1.375" style="48" customWidth="1"/>
    <col min="14850" max="14850" width="13.375" style="48" bestFit="1" customWidth="1"/>
    <col min="14851" max="14851" width="18.375" style="48" bestFit="1" customWidth="1"/>
    <col min="14852" max="14852" width="16.375" style="48" customWidth="1"/>
    <col min="14853" max="14853" width="14.375" style="48" bestFit="1" customWidth="1"/>
    <col min="14854" max="15096" width="9.375" style="48"/>
    <col min="15097" max="15097" width="12.375" style="48" customWidth="1"/>
    <col min="15098" max="15098" width="52.375" style="48" customWidth="1"/>
    <col min="15099" max="15099" width="1" style="48" customWidth="1"/>
    <col min="15100" max="15100" width="18.375" style="48" customWidth="1"/>
    <col min="15101" max="15101" width="1.375" style="48" customWidth="1"/>
    <col min="15102" max="15102" width="18.375" style="48" customWidth="1"/>
    <col min="15103" max="15103" width="1.375" style="48" customWidth="1"/>
    <col min="15104" max="15104" width="1" style="48" customWidth="1"/>
    <col min="15105" max="15105" width="1.375" style="48" customWidth="1"/>
    <col min="15106" max="15106" width="13.375" style="48" bestFit="1" customWidth="1"/>
    <col min="15107" max="15107" width="18.375" style="48" bestFit="1" customWidth="1"/>
    <col min="15108" max="15108" width="16.375" style="48" customWidth="1"/>
    <col min="15109" max="15109" width="14.375" style="48" bestFit="1" customWidth="1"/>
    <col min="15110" max="15352" width="9.375" style="48"/>
    <col min="15353" max="15353" width="12.375" style="48" customWidth="1"/>
    <col min="15354" max="15354" width="52.375" style="48" customWidth="1"/>
    <col min="15355" max="15355" width="1" style="48" customWidth="1"/>
    <col min="15356" max="15356" width="18.375" style="48" customWidth="1"/>
    <col min="15357" max="15357" width="1.375" style="48" customWidth="1"/>
    <col min="15358" max="15358" width="18.375" style="48" customWidth="1"/>
    <col min="15359" max="15359" width="1.375" style="48" customWidth="1"/>
    <col min="15360" max="15360" width="1" style="48" customWidth="1"/>
    <col min="15361" max="15361" width="1.375" style="48" customWidth="1"/>
    <col min="15362" max="15362" width="13.375" style="48" bestFit="1" customWidth="1"/>
    <col min="15363" max="15363" width="18.375" style="48" bestFit="1" customWidth="1"/>
    <col min="15364" max="15364" width="16.375" style="48" customWidth="1"/>
    <col min="15365" max="15365" width="14.375" style="48" bestFit="1" customWidth="1"/>
    <col min="15366" max="15608" width="9.375" style="48"/>
    <col min="15609" max="15609" width="12.375" style="48" customWidth="1"/>
    <col min="15610" max="15610" width="52.375" style="48" customWidth="1"/>
    <col min="15611" max="15611" width="1" style="48" customWidth="1"/>
    <col min="15612" max="15612" width="18.375" style="48" customWidth="1"/>
    <col min="15613" max="15613" width="1.375" style="48" customWidth="1"/>
    <col min="15614" max="15614" width="18.375" style="48" customWidth="1"/>
    <col min="15615" max="15615" width="1.375" style="48" customWidth="1"/>
    <col min="15616" max="15616" width="1" style="48" customWidth="1"/>
    <col min="15617" max="15617" width="1.375" style="48" customWidth="1"/>
    <col min="15618" max="15618" width="13.375" style="48" bestFit="1" customWidth="1"/>
    <col min="15619" max="15619" width="18.375" style="48" bestFit="1" customWidth="1"/>
    <col min="15620" max="15620" width="16.375" style="48" customWidth="1"/>
    <col min="15621" max="15621" width="14.375" style="48" bestFit="1" customWidth="1"/>
    <col min="15622" max="15864" width="9.375" style="48"/>
    <col min="15865" max="15865" width="12.375" style="48" customWidth="1"/>
    <col min="15866" max="15866" width="52.375" style="48" customWidth="1"/>
    <col min="15867" max="15867" width="1" style="48" customWidth="1"/>
    <col min="15868" max="15868" width="18.375" style="48" customWidth="1"/>
    <col min="15869" max="15869" width="1.375" style="48" customWidth="1"/>
    <col min="15870" max="15870" width="18.375" style="48" customWidth="1"/>
    <col min="15871" max="15871" width="1.375" style="48" customWidth="1"/>
    <col min="15872" max="15872" width="1" style="48" customWidth="1"/>
    <col min="15873" max="15873" width="1.375" style="48" customWidth="1"/>
    <col min="15874" max="15874" width="13.375" style="48" bestFit="1" customWidth="1"/>
    <col min="15875" max="15875" width="18.375" style="48" bestFit="1" customWidth="1"/>
    <col min="15876" max="15876" width="16.375" style="48" customWidth="1"/>
    <col min="15877" max="15877" width="14.375" style="48" bestFit="1" customWidth="1"/>
    <col min="15878" max="16120" width="9.375" style="48"/>
    <col min="16121" max="16121" width="12.375" style="48" customWidth="1"/>
    <col min="16122" max="16122" width="52.375" style="48" customWidth="1"/>
    <col min="16123" max="16123" width="1" style="48" customWidth="1"/>
    <col min="16124" max="16124" width="18.375" style="48" customWidth="1"/>
    <col min="16125" max="16125" width="1.375" style="48" customWidth="1"/>
    <col min="16126" max="16126" width="18.375" style="48" customWidth="1"/>
    <col min="16127" max="16127" width="1.375" style="48" customWidth="1"/>
    <col min="16128" max="16128" width="1" style="48" customWidth="1"/>
    <col min="16129" max="16129" width="1.375" style="48" customWidth="1"/>
    <col min="16130" max="16130" width="13.375" style="48" bestFit="1" customWidth="1"/>
    <col min="16131" max="16131" width="18.375" style="48" bestFit="1" customWidth="1"/>
    <col min="16132" max="16132" width="16.375" style="48" customWidth="1"/>
    <col min="16133" max="16133" width="14.375" style="48" bestFit="1" customWidth="1"/>
    <col min="16134" max="16384" width="9.375" style="48"/>
  </cols>
  <sheetData>
    <row r="1" spans="2:5" x14ac:dyDescent="0.2">
      <c r="B1" s="210" t="str">
        <f>'قائمة الدخل'!B1:G1</f>
        <v>شركة معرض الكيف للسيارات</v>
      </c>
      <c r="C1" s="210"/>
      <c r="D1" s="210"/>
      <c r="E1" s="210"/>
    </row>
    <row r="2" spans="2:5" x14ac:dyDescent="0.2">
      <c r="B2" s="212" t="str">
        <f>'المركز المالي'!B2</f>
        <v>شركة ذات مسؤولية محدودة</v>
      </c>
      <c r="C2" s="212"/>
      <c r="D2" s="212"/>
      <c r="E2" s="212"/>
    </row>
    <row r="3" spans="2:5" x14ac:dyDescent="0.2">
      <c r="B3" s="210" t="s">
        <v>99</v>
      </c>
      <c r="C3" s="210"/>
      <c r="D3" s="210"/>
      <c r="E3" s="210"/>
    </row>
    <row r="4" spans="2:5" x14ac:dyDescent="0.2">
      <c r="B4" s="152" t="str">
        <f>'قائمة التغيرات'!B4</f>
        <v>للفترة  المالية المنتهية في 31 ديسمبر 2024م</v>
      </c>
      <c r="C4" s="152"/>
      <c r="D4" s="152"/>
      <c r="E4" s="152"/>
    </row>
    <row r="5" spans="2:5" x14ac:dyDescent="0.2">
      <c r="B5" s="101" t="s">
        <v>24</v>
      </c>
      <c r="C5" s="101"/>
      <c r="D5" s="101"/>
      <c r="E5" s="49"/>
    </row>
    <row r="6" spans="2:5" x14ac:dyDescent="0.2">
      <c r="B6" s="152"/>
      <c r="C6" s="152"/>
      <c r="D6" s="152"/>
      <c r="E6" s="152"/>
    </row>
    <row r="7" spans="2:5" x14ac:dyDescent="0.2">
      <c r="B7" s="53"/>
      <c r="C7" s="51" t="str">
        <f>'المركز المالي'!E7</f>
        <v>31 ديسمبر 2024م</v>
      </c>
      <c r="D7" s="53"/>
      <c r="E7" s="51" t="str">
        <f>'المركز المالي'!G7</f>
        <v>31 ديسمبر 2023م</v>
      </c>
    </row>
    <row r="8" spans="2:5" x14ac:dyDescent="0.2">
      <c r="B8" s="126" t="s">
        <v>29</v>
      </c>
      <c r="C8" s="102"/>
      <c r="D8" s="126"/>
      <c r="E8" s="102"/>
    </row>
    <row r="9" spans="2:5" x14ac:dyDescent="0.2">
      <c r="B9" s="26" t="s">
        <v>30</v>
      </c>
      <c r="C9" s="11">
        <f>'قائمة الدخل'!E22</f>
        <v>4052587.7728813561</v>
      </c>
      <c r="D9" s="26"/>
      <c r="E9" s="11">
        <f>'قائمة الدخل'!G22</f>
        <v>1579709</v>
      </c>
    </row>
    <row r="10" spans="2:5" s="103" customFormat="1" x14ac:dyDescent="0.5">
      <c r="B10" s="127" t="s">
        <v>102</v>
      </c>
      <c r="C10" s="7"/>
      <c r="D10" s="127"/>
      <c r="E10" s="7"/>
    </row>
    <row r="11" spans="2:5" s="103" customFormat="1" x14ac:dyDescent="0.5">
      <c r="B11" s="27" t="s">
        <v>149</v>
      </c>
      <c r="C11" s="3">
        <f>'7'!K15</f>
        <v>9433</v>
      </c>
      <c r="D11" s="27"/>
      <c r="E11" s="3">
        <v>5834</v>
      </c>
    </row>
    <row r="12" spans="2:5" s="103" customFormat="1" x14ac:dyDescent="0.5">
      <c r="B12" s="27" t="s">
        <v>143</v>
      </c>
      <c r="C12" s="3">
        <v>336501</v>
      </c>
      <c r="D12" s="27"/>
      <c r="E12" s="3">
        <v>41572</v>
      </c>
    </row>
    <row r="13" spans="2:5" s="103" customFormat="1" x14ac:dyDescent="0.5">
      <c r="B13" s="27" t="s">
        <v>141</v>
      </c>
      <c r="C13" s="3">
        <f>'10-11'!H8</f>
        <v>5667</v>
      </c>
      <c r="D13" s="27"/>
      <c r="E13" s="3">
        <f>'10-11'!J8</f>
        <v>5000</v>
      </c>
    </row>
    <row r="14" spans="2:5" s="103" customFormat="1" x14ac:dyDescent="0.5">
      <c r="B14" s="27" t="s">
        <v>204</v>
      </c>
      <c r="C14" s="3">
        <v>587</v>
      </c>
      <c r="D14" s="27"/>
      <c r="E14" s="3">
        <v>0</v>
      </c>
    </row>
    <row r="15" spans="2:5" s="103" customFormat="1" x14ac:dyDescent="0.5">
      <c r="B15" s="26"/>
      <c r="C15" s="139">
        <f>SUM(C9:C14)</f>
        <v>4404775.7728813561</v>
      </c>
      <c r="D15" s="26"/>
      <c r="E15" s="139">
        <f>SUM(E9:E13)</f>
        <v>1632115</v>
      </c>
    </row>
    <row r="16" spans="2:5" x14ac:dyDescent="0.2">
      <c r="B16" s="127" t="s">
        <v>31</v>
      </c>
      <c r="C16" s="10"/>
      <c r="D16" s="127"/>
      <c r="E16" s="10"/>
    </row>
    <row r="17" spans="2:5" x14ac:dyDescent="0.2">
      <c r="B17" s="27" t="s">
        <v>86</v>
      </c>
      <c r="C17" s="3">
        <f>'المركز المالي'!G10-'المركز المالي'!E10</f>
        <v>-1596327</v>
      </c>
      <c r="D17" s="27"/>
      <c r="E17" s="3">
        <v>612934</v>
      </c>
    </row>
    <row r="18" spans="2:5" x14ac:dyDescent="0.2">
      <c r="B18" s="27" t="s">
        <v>151</v>
      </c>
      <c r="C18" s="3">
        <f>'المركز المالي'!G11-'المركز المالي'!E11</f>
        <v>-358494</v>
      </c>
      <c r="D18" s="27"/>
      <c r="E18" s="3">
        <v>390500</v>
      </c>
    </row>
    <row r="19" spans="2:5" x14ac:dyDescent="0.2">
      <c r="B19" s="27" t="s">
        <v>44</v>
      </c>
      <c r="C19" s="3">
        <f>'المركز المالي'!G12-'المركز المالي'!E12</f>
        <v>-3745214</v>
      </c>
      <c r="D19" s="27"/>
      <c r="E19" s="3">
        <v>-2657485</v>
      </c>
    </row>
    <row r="20" spans="2:5" x14ac:dyDescent="0.2">
      <c r="B20" s="27" t="s">
        <v>87</v>
      </c>
      <c r="C20" s="3">
        <f>'المركز المالي'!E20-'المركز المالي'!G20</f>
        <v>2002662</v>
      </c>
      <c r="D20" s="27"/>
      <c r="E20" s="3">
        <v>22195</v>
      </c>
    </row>
    <row r="21" spans="2:5" x14ac:dyDescent="0.2">
      <c r="B21" s="27" t="s">
        <v>152</v>
      </c>
      <c r="C21" s="3">
        <f>'المركز المالي'!E21-'المركز المالي'!G21</f>
        <v>-113423</v>
      </c>
      <c r="D21" s="27"/>
      <c r="E21" s="3">
        <v>96472</v>
      </c>
    </row>
    <row r="22" spans="2:5" x14ac:dyDescent="0.2">
      <c r="B22" s="27" t="s">
        <v>210</v>
      </c>
      <c r="C22" s="3">
        <v>-2250</v>
      </c>
      <c r="D22" s="27"/>
      <c r="E22" s="3">
        <v>0</v>
      </c>
    </row>
    <row r="23" spans="2:5" s="103" customFormat="1" x14ac:dyDescent="0.5">
      <c r="B23" s="27" t="s">
        <v>85</v>
      </c>
      <c r="C23" s="2">
        <f>'8-9'!C31</f>
        <v>-41572</v>
      </c>
      <c r="D23" s="27"/>
      <c r="E23" s="2">
        <v>-25979</v>
      </c>
    </row>
    <row r="24" spans="2:5" x14ac:dyDescent="0.2">
      <c r="B24" s="26" t="s">
        <v>222</v>
      </c>
      <c r="C24" s="9">
        <f>SUM(C15:C23)</f>
        <v>550157.77288135607</v>
      </c>
      <c r="D24" s="26"/>
      <c r="E24" s="9">
        <f>SUM(E15:E23)</f>
        <v>70752</v>
      </c>
    </row>
    <row r="25" spans="2:5" x14ac:dyDescent="0.2">
      <c r="B25" s="126" t="s">
        <v>32</v>
      </c>
      <c r="C25" s="10"/>
      <c r="D25" s="126"/>
      <c r="E25" s="10"/>
    </row>
    <row r="26" spans="2:5" x14ac:dyDescent="0.2">
      <c r="B26" s="27" t="s">
        <v>150</v>
      </c>
      <c r="C26" s="3">
        <v>-35903</v>
      </c>
      <c r="D26" s="27"/>
      <c r="E26" s="3">
        <v>-1800</v>
      </c>
    </row>
    <row r="27" spans="2:5" x14ac:dyDescent="0.2">
      <c r="B27" s="26" t="s">
        <v>88</v>
      </c>
      <c r="C27" s="143">
        <f>SUM(C26:C26)</f>
        <v>-35903</v>
      </c>
      <c r="D27" s="26"/>
      <c r="E27" s="143">
        <f>SUM(E26:E26)</f>
        <v>-1800</v>
      </c>
    </row>
    <row r="28" spans="2:5" x14ac:dyDescent="0.2">
      <c r="B28" s="126" t="s">
        <v>129</v>
      </c>
      <c r="C28" s="10"/>
      <c r="D28" s="126"/>
      <c r="E28" s="10"/>
    </row>
    <row r="29" spans="2:5" x14ac:dyDescent="0.2">
      <c r="B29" s="27" t="s">
        <v>5</v>
      </c>
      <c r="C29" s="3">
        <f>'المركز المالي'!E31-'المركز المالي'!G31</f>
        <v>2975000</v>
      </c>
      <c r="D29" s="27"/>
      <c r="E29" s="3">
        <v>0</v>
      </c>
    </row>
    <row r="30" spans="2:5" x14ac:dyDescent="0.2">
      <c r="B30" s="27" t="s">
        <v>84</v>
      </c>
      <c r="C30" s="3">
        <v>-2774744</v>
      </c>
      <c r="D30" s="27"/>
      <c r="E30" s="3">
        <v>-196427</v>
      </c>
    </row>
    <row r="31" spans="2:5" x14ac:dyDescent="0.2">
      <c r="B31" s="26" t="s">
        <v>223</v>
      </c>
      <c r="C31" s="143">
        <f>SUM(C29:C30)</f>
        <v>200256</v>
      </c>
      <c r="D31" s="26"/>
      <c r="E31" s="143">
        <f>SUM(E29:E30)</f>
        <v>-196427</v>
      </c>
    </row>
    <row r="32" spans="2:5" x14ac:dyDescent="0.2">
      <c r="B32" s="27" t="s">
        <v>189</v>
      </c>
      <c r="C32" s="3">
        <f>C24+C27+C31</f>
        <v>714510.77288135607</v>
      </c>
      <c r="D32" s="27"/>
      <c r="E32" s="3">
        <f>E24+E27+E31</f>
        <v>-127475</v>
      </c>
    </row>
    <row r="33" spans="1:5" x14ac:dyDescent="0.2">
      <c r="B33" s="27" t="s">
        <v>190</v>
      </c>
      <c r="C33" s="3">
        <f>E34</f>
        <v>749498</v>
      </c>
      <c r="D33" s="27"/>
      <c r="E33" s="3">
        <v>876973</v>
      </c>
    </row>
    <row r="34" spans="1:5" ht="21" thickBot="1" x14ac:dyDescent="0.25">
      <c r="B34" s="27" t="s">
        <v>191</v>
      </c>
      <c r="C34" s="5">
        <f>SUM(C32:C33)</f>
        <v>1464008.7728813561</v>
      </c>
      <c r="D34" s="27"/>
      <c r="E34" s="5">
        <f>SUM(E32:E33)</f>
        <v>749498</v>
      </c>
    </row>
    <row r="35" spans="1:5" ht="16.149999999999999" customHeight="1" thickTop="1" x14ac:dyDescent="0.2">
      <c r="B35" s="27"/>
      <c r="C35" s="7"/>
      <c r="D35" s="27"/>
      <c r="E35" s="7"/>
    </row>
    <row r="36" spans="1:5" x14ac:dyDescent="0.2">
      <c r="B36" s="26"/>
      <c r="C36" s="7"/>
      <c r="D36" s="26"/>
      <c r="E36" s="7"/>
    </row>
    <row r="37" spans="1:5" x14ac:dyDescent="0.2">
      <c r="B37" s="27"/>
      <c r="C37" s="7"/>
      <c r="D37" s="27"/>
      <c r="E37" s="7"/>
    </row>
    <row r="38" spans="1:5" ht="16.149999999999999" customHeight="1" x14ac:dyDescent="0.2">
      <c r="B38" s="27"/>
      <c r="C38" s="27"/>
      <c r="D38" s="27"/>
    </row>
    <row r="39" spans="1:5" x14ac:dyDescent="0.2">
      <c r="B39" s="209" t="s">
        <v>200</v>
      </c>
      <c r="C39" s="209"/>
      <c r="D39" s="209"/>
      <c r="E39" s="209"/>
    </row>
    <row r="40" spans="1:5" x14ac:dyDescent="0.2">
      <c r="B40" s="207">
        <v>7</v>
      </c>
      <c r="C40" s="207"/>
      <c r="D40" s="207"/>
      <c r="E40" s="207"/>
    </row>
    <row r="41" spans="1:5" x14ac:dyDescent="0.2">
      <c r="B41" s="208"/>
      <c r="C41" s="208"/>
      <c r="D41" s="208"/>
      <c r="E41" s="208"/>
    </row>
    <row r="42" spans="1:5" x14ac:dyDescent="0.2">
      <c r="C42" s="48">
        <f>'المركز المالي'!E9</f>
        <v>1464009</v>
      </c>
      <c r="E42" s="39">
        <f>C34-C42</f>
        <v>-0.22711864393204451</v>
      </c>
    </row>
    <row r="43" spans="1:5" x14ac:dyDescent="0.2">
      <c r="E43" s="48"/>
    </row>
    <row r="44" spans="1:5" x14ac:dyDescent="0.2">
      <c r="A44" s="162"/>
      <c r="B44" s="162"/>
      <c r="C44" s="162"/>
      <c r="D44" s="162"/>
      <c r="E44" s="162"/>
    </row>
    <row r="45" spans="1:5" x14ac:dyDescent="0.2">
      <c r="A45" s="162"/>
      <c r="B45" s="162"/>
      <c r="C45" s="162"/>
      <c r="D45" s="162"/>
      <c r="E45" s="162"/>
    </row>
    <row r="46" spans="1:5" x14ac:dyDescent="0.2">
      <c r="C46" s="128"/>
      <c r="E46" s="128"/>
    </row>
    <row r="47" spans="1:5" x14ac:dyDescent="0.2">
      <c r="C47" s="3">
        <f>C34-'المركز المالي'!E9</f>
        <v>-0.22711864393204451</v>
      </c>
      <c r="E47" s="3">
        <f>E34-'المركز المالي'!G9</f>
        <v>0</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5">
    <mergeCell ref="B1:E1"/>
    <mergeCell ref="B2:E2"/>
    <mergeCell ref="B39:E39"/>
    <mergeCell ref="B3:E3"/>
    <mergeCell ref="B40:E41"/>
  </mergeCells>
  <printOptions horizontalCentered="1"/>
  <pageMargins left="0.35433070866141736" right="0.56999999999999995" top="0.62992125984251968" bottom="0" header="0.35433070866141736" footer="0"/>
  <pageSetup paperSize="9" scale="95" firstPageNumber="5" orientation="portrait"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5">
    <tabColor rgb="FF286090"/>
  </sheetPr>
  <dimension ref="B1:F28"/>
  <sheetViews>
    <sheetView rightToLeft="1" topLeftCell="A13" zoomScale="90" zoomScaleNormal="90" zoomScaleSheetLayoutView="130" zoomScalePageLayoutView="90" workbookViewId="0">
      <selection activeCell="A20" sqref="A20:XFD20"/>
    </sheetView>
  </sheetViews>
  <sheetFormatPr defaultColWidth="9.375" defaultRowHeight="20.25" x14ac:dyDescent="0.2"/>
  <cols>
    <col min="1" max="1" width="1.75" style="48" customWidth="1"/>
    <col min="2" max="2" width="41.875" style="48" customWidth="1"/>
    <col min="3" max="3" width="15.875" style="48" customWidth="1"/>
    <col min="4" max="4" width="1.875" style="48" customWidth="1"/>
    <col min="5" max="5" width="13.875" style="48" customWidth="1"/>
    <col min="6" max="6" width="2.25" style="48" customWidth="1"/>
    <col min="7" max="7" width="1.75" style="48" customWidth="1"/>
    <col min="8" max="248" width="9.375" style="48"/>
    <col min="249" max="249" width="12.375" style="48" customWidth="1"/>
    <col min="250" max="250" width="34.375" style="48" customWidth="1"/>
    <col min="251" max="251" width="2.375" style="48" customWidth="1"/>
    <col min="252" max="253" width="8.375" style="48" customWidth="1"/>
    <col min="254" max="255" width="17.375" style="48" customWidth="1"/>
    <col min="256" max="256" width="0.375" style="48" customWidth="1"/>
    <col min="257" max="257" width="12.375" style="48" bestFit="1" customWidth="1"/>
    <col min="258" max="504" width="9.375" style="48"/>
    <col min="505" max="505" width="12.375" style="48" customWidth="1"/>
    <col min="506" max="506" width="34.375" style="48" customWidth="1"/>
    <col min="507" max="507" width="2.375" style="48" customWidth="1"/>
    <col min="508" max="509" width="8.375" style="48" customWidth="1"/>
    <col min="510" max="511" width="17.375" style="48" customWidth="1"/>
    <col min="512" max="512" width="0.375" style="48" customWidth="1"/>
    <col min="513" max="513" width="12.375" style="48" bestFit="1" customWidth="1"/>
    <col min="514" max="760" width="9.375" style="48"/>
    <col min="761" max="761" width="12.375" style="48" customWidth="1"/>
    <col min="762" max="762" width="34.375" style="48" customWidth="1"/>
    <col min="763" max="763" width="2.375" style="48" customWidth="1"/>
    <col min="764" max="765" width="8.375" style="48" customWidth="1"/>
    <col min="766" max="767" width="17.375" style="48" customWidth="1"/>
    <col min="768" max="768" width="0.375" style="48" customWidth="1"/>
    <col min="769" max="769" width="12.375" style="48" bestFit="1" customWidth="1"/>
    <col min="770" max="1016" width="9.375" style="48"/>
    <col min="1017" max="1017" width="12.375" style="48" customWidth="1"/>
    <col min="1018" max="1018" width="34.375" style="48" customWidth="1"/>
    <col min="1019" max="1019" width="2.375" style="48" customWidth="1"/>
    <col min="1020" max="1021" width="8.375" style="48" customWidth="1"/>
    <col min="1022" max="1023" width="17.375" style="48" customWidth="1"/>
    <col min="1024" max="1024" width="0.375" style="48" customWidth="1"/>
    <col min="1025" max="1025" width="12.375" style="48" bestFit="1" customWidth="1"/>
    <col min="1026" max="1272" width="9.375" style="48"/>
    <col min="1273" max="1273" width="12.375" style="48" customWidth="1"/>
    <col min="1274" max="1274" width="34.375" style="48" customWidth="1"/>
    <col min="1275" max="1275" width="2.375" style="48" customWidth="1"/>
    <col min="1276" max="1277" width="8.375" style="48" customWidth="1"/>
    <col min="1278" max="1279" width="17.375" style="48" customWidth="1"/>
    <col min="1280" max="1280" width="0.375" style="48" customWidth="1"/>
    <col min="1281" max="1281" width="12.375" style="48" bestFit="1" customWidth="1"/>
    <col min="1282" max="1528" width="9.375" style="48"/>
    <col min="1529" max="1529" width="12.375" style="48" customWidth="1"/>
    <col min="1530" max="1530" width="34.375" style="48" customWidth="1"/>
    <col min="1531" max="1531" width="2.375" style="48" customWidth="1"/>
    <col min="1532" max="1533" width="8.375" style="48" customWidth="1"/>
    <col min="1534" max="1535" width="17.375" style="48" customWidth="1"/>
    <col min="1536" max="1536" width="0.375" style="48" customWidth="1"/>
    <col min="1537" max="1537" width="12.375" style="48" bestFit="1" customWidth="1"/>
    <col min="1538" max="1784" width="9.375" style="48"/>
    <col min="1785" max="1785" width="12.375" style="48" customWidth="1"/>
    <col min="1786" max="1786" width="34.375" style="48" customWidth="1"/>
    <col min="1787" max="1787" width="2.375" style="48" customWidth="1"/>
    <col min="1788" max="1789" width="8.375" style="48" customWidth="1"/>
    <col min="1790" max="1791" width="17.375" style="48" customWidth="1"/>
    <col min="1792" max="1792" width="0.375" style="48" customWidth="1"/>
    <col min="1793" max="1793" width="12.375" style="48" bestFit="1" customWidth="1"/>
    <col min="1794" max="2040" width="9.375" style="48"/>
    <col min="2041" max="2041" width="12.375" style="48" customWidth="1"/>
    <col min="2042" max="2042" width="34.375" style="48" customWidth="1"/>
    <col min="2043" max="2043" width="2.375" style="48" customWidth="1"/>
    <col min="2044" max="2045" width="8.375" style="48" customWidth="1"/>
    <col min="2046" max="2047" width="17.375" style="48" customWidth="1"/>
    <col min="2048" max="2048" width="0.375" style="48" customWidth="1"/>
    <col min="2049" max="2049" width="12.375" style="48" bestFit="1" customWidth="1"/>
    <col min="2050" max="2296" width="9.375" style="48"/>
    <col min="2297" max="2297" width="12.375" style="48" customWidth="1"/>
    <col min="2298" max="2298" width="34.375" style="48" customWidth="1"/>
    <col min="2299" max="2299" width="2.375" style="48" customWidth="1"/>
    <col min="2300" max="2301" width="8.375" style="48" customWidth="1"/>
    <col min="2302" max="2303" width="17.375" style="48" customWidth="1"/>
    <col min="2304" max="2304" width="0.375" style="48" customWidth="1"/>
    <col min="2305" max="2305" width="12.375" style="48" bestFit="1" customWidth="1"/>
    <col min="2306" max="2552" width="9.375" style="48"/>
    <col min="2553" max="2553" width="12.375" style="48" customWidth="1"/>
    <col min="2554" max="2554" width="34.375" style="48" customWidth="1"/>
    <col min="2555" max="2555" width="2.375" style="48" customWidth="1"/>
    <col min="2556" max="2557" width="8.375" style="48" customWidth="1"/>
    <col min="2558" max="2559" width="17.375" style="48" customWidth="1"/>
    <col min="2560" max="2560" width="0.375" style="48" customWidth="1"/>
    <col min="2561" max="2561" width="12.375" style="48" bestFit="1" customWidth="1"/>
    <col min="2562" max="2808" width="9.375" style="48"/>
    <col min="2809" max="2809" width="12.375" style="48" customWidth="1"/>
    <col min="2810" max="2810" width="34.375" style="48" customWidth="1"/>
    <col min="2811" max="2811" width="2.375" style="48" customWidth="1"/>
    <col min="2812" max="2813" width="8.375" style="48" customWidth="1"/>
    <col min="2814" max="2815" width="17.375" style="48" customWidth="1"/>
    <col min="2816" max="2816" width="0.375" style="48" customWidth="1"/>
    <col min="2817" max="2817" width="12.375" style="48" bestFit="1" customWidth="1"/>
    <col min="2818" max="3064" width="9.375" style="48"/>
    <col min="3065" max="3065" width="12.375" style="48" customWidth="1"/>
    <col min="3066" max="3066" width="34.375" style="48" customWidth="1"/>
    <col min="3067" max="3067" width="2.375" style="48" customWidth="1"/>
    <col min="3068" max="3069" width="8.375" style="48" customWidth="1"/>
    <col min="3070" max="3071" width="17.375" style="48" customWidth="1"/>
    <col min="3072" max="3072" width="0.375" style="48" customWidth="1"/>
    <col min="3073" max="3073" width="12.375" style="48" bestFit="1" customWidth="1"/>
    <col min="3074" max="3320" width="9.375" style="48"/>
    <col min="3321" max="3321" width="12.375" style="48" customWidth="1"/>
    <col min="3322" max="3322" width="34.375" style="48" customWidth="1"/>
    <col min="3323" max="3323" width="2.375" style="48" customWidth="1"/>
    <col min="3324" max="3325" width="8.375" style="48" customWidth="1"/>
    <col min="3326" max="3327" width="17.375" style="48" customWidth="1"/>
    <col min="3328" max="3328" width="0.375" style="48" customWidth="1"/>
    <col min="3329" max="3329" width="12.375" style="48" bestFit="1" customWidth="1"/>
    <col min="3330" max="3576" width="9.375" style="48"/>
    <col min="3577" max="3577" width="12.375" style="48" customWidth="1"/>
    <col min="3578" max="3578" width="34.375" style="48" customWidth="1"/>
    <col min="3579" max="3579" width="2.375" style="48" customWidth="1"/>
    <col min="3580" max="3581" width="8.375" style="48" customWidth="1"/>
    <col min="3582" max="3583" width="17.375" style="48" customWidth="1"/>
    <col min="3584" max="3584" width="0.375" style="48" customWidth="1"/>
    <col min="3585" max="3585" width="12.375" style="48" bestFit="1" customWidth="1"/>
    <col min="3586" max="3832" width="9.375" style="48"/>
    <col min="3833" max="3833" width="12.375" style="48" customWidth="1"/>
    <col min="3834" max="3834" width="34.375" style="48" customWidth="1"/>
    <col min="3835" max="3835" width="2.375" style="48" customWidth="1"/>
    <col min="3836" max="3837" width="8.375" style="48" customWidth="1"/>
    <col min="3838" max="3839" width="17.375" style="48" customWidth="1"/>
    <col min="3840" max="3840" width="0.375" style="48" customWidth="1"/>
    <col min="3841" max="3841" width="12.375" style="48" bestFit="1" customWidth="1"/>
    <col min="3842" max="4088" width="9.375" style="48"/>
    <col min="4089" max="4089" width="12.375" style="48" customWidth="1"/>
    <col min="4090" max="4090" width="34.375" style="48" customWidth="1"/>
    <col min="4091" max="4091" width="2.375" style="48" customWidth="1"/>
    <col min="4092" max="4093" width="8.375" style="48" customWidth="1"/>
    <col min="4094" max="4095" width="17.375" style="48" customWidth="1"/>
    <col min="4096" max="4096" width="0.375" style="48" customWidth="1"/>
    <col min="4097" max="4097" width="12.375" style="48" bestFit="1" customWidth="1"/>
    <col min="4098" max="4344" width="9.375" style="48"/>
    <col min="4345" max="4345" width="12.375" style="48" customWidth="1"/>
    <col min="4346" max="4346" width="34.375" style="48" customWidth="1"/>
    <col min="4347" max="4347" width="2.375" style="48" customWidth="1"/>
    <col min="4348" max="4349" width="8.375" style="48" customWidth="1"/>
    <col min="4350" max="4351" width="17.375" style="48" customWidth="1"/>
    <col min="4352" max="4352" width="0.375" style="48" customWidth="1"/>
    <col min="4353" max="4353" width="12.375" style="48" bestFit="1" customWidth="1"/>
    <col min="4354" max="4600" width="9.375" style="48"/>
    <col min="4601" max="4601" width="12.375" style="48" customWidth="1"/>
    <col min="4602" max="4602" width="34.375" style="48" customWidth="1"/>
    <col min="4603" max="4603" width="2.375" style="48" customWidth="1"/>
    <col min="4604" max="4605" width="8.375" style="48" customWidth="1"/>
    <col min="4606" max="4607" width="17.375" style="48" customWidth="1"/>
    <col min="4608" max="4608" width="0.375" style="48" customWidth="1"/>
    <col min="4609" max="4609" width="12.375" style="48" bestFit="1" customWidth="1"/>
    <col min="4610" max="4856" width="9.375" style="48"/>
    <col min="4857" max="4857" width="12.375" style="48" customWidth="1"/>
    <col min="4858" max="4858" width="34.375" style="48" customWidth="1"/>
    <col min="4859" max="4859" width="2.375" style="48" customWidth="1"/>
    <col min="4860" max="4861" width="8.375" style="48" customWidth="1"/>
    <col min="4862" max="4863" width="17.375" style="48" customWidth="1"/>
    <col min="4864" max="4864" width="0.375" style="48" customWidth="1"/>
    <col min="4865" max="4865" width="12.375" style="48" bestFit="1" customWidth="1"/>
    <col min="4866" max="5112" width="9.375" style="48"/>
    <col min="5113" max="5113" width="12.375" style="48" customWidth="1"/>
    <col min="5114" max="5114" width="34.375" style="48" customWidth="1"/>
    <col min="5115" max="5115" width="2.375" style="48" customWidth="1"/>
    <col min="5116" max="5117" width="8.375" style="48" customWidth="1"/>
    <col min="5118" max="5119" width="17.375" style="48" customWidth="1"/>
    <col min="5120" max="5120" width="0.375" style="48" customWidth="1"/>
    <col min="5121" max="5121" width="12.375" style="48" bestFit="1" customWidth="1"/>
    <col min="5122" max="5368" width="9.375" style="48"/>
    <col min="5369" max="5369" width="12.375" style="48" customWidth="1"/>
    <col min="5370" max="5370" width="34.375" style="48" customWidth="1"/>
    <col min="5371" max="5371" width="2.375" style="48" customWidth="1"/>
    <col min="5372" max="5373" width="8.375" style="48" customWidth="1"/>
    <col min="5374" max="5375" width="17.375" style="48" customWidth="1"/>
    <col min="5376" max="5376" width="0.375" style="48" customWidth="1"/>
    <col min="5377" max="5377" width="12.375" style="48" bestFit="1" customWidth="1"/>
    <col min="5378" max="5624" width="9.375" style="48"/>
    <col min="5625" max="5625" width="12.375" style="48" customWidth="1"/>
    <col min="5626" max="5626" width="34.375" style="48" customWidth="1"/>
    <col min="5627" max="5627" width="2.375" style="48" customWidth="1"/>
    <col min="5628" max="5629" width="8.375" style="48" customWidth="1"/>
    <col min="5630" max="5631" width="17.375" style="48" customWidth="1"/>
    <col min="5632" max="5632" width="0.375" style="48" customWidth="1"/>
    <col min="5633" max="5633" width="12.375" style="48" bestFit="1" customWidth="1"/>
    <col min="5634" max="5880" width="9.375" style="48"/>
    <col min="5881" max="5881" width="12.375" style="48" customWidth="1"/>
    <col min="5882" max="5882" width="34.375" style="48" customWidth="1"/>
    <col min="5883" max="5883" width="2.375" style="48" customWidth="1"/>
    <col min="5884" max="5885" width="8.375" style="48" customWidth="1"/>
    <col min="5886" max="5887" width="17.375" style="48" customWidth="1"/>
    <col min="5888" max="5888" width="0.375" style="48" customWidth="1"/>
    <col min="5889" max="5889" width="12.375" style="48" bestFit="1" customWidth="1"/>
    <col min="5890" max="6136" width="9.375" style="48"/>
    <col min="6137" max="6137" width="12.375" style="48" customWidth="1"/>
    <col min="6138" max="6138" width="34.375" style="48" customWidth="1"/>
    <col min="6139" max="6139" width="2.375" style="48" customWidth="1"/>
    <col min="6140" max="6141" width="8.375" style="48" customWidth="1"/>
    <col min="6142" max="6143" width="17.375" style="48" customWidth="1"/>
    <col min="6144" max="6144" width="0.375" style="48" customWidth="1"/>
    <col min="6145" max="6145" width="12.375" style="48" bestFit="1" customWidth="1"/>
    <col min="6146" max="6392" width="9.375" style="48"/>
    <col min="6393" max="6393" width="12.375" style="48" customWidth="1"/>
    <col min="6394" max="6394" width="34.375" style="48" customWidth="1"/>
    <col min="6395" max="6395" width="2.375" style="48" customWidth="1"/>
    <col min="6396" max="6397" width="8.375" style="48" customWidth="1"/>
    <col min="6398" max="6399" width="17.375" style="48" customWidth="1"/>
    <col min="6400" max="6400" width="0.375" style="48" customWidth="1"/>
    <col min="6401" max="6401" width="12.375" style="48" bestFit="1" customWidth="1"/>
    <col min="6402" max="6648" width="9.375" style="48"/>
    <col min="6649" max="6649" width="12.375" style="48" customWidth="1"/>
    <col min="6650" max="6650" width="34.375" style="48" customWidth="1"/>
    <col min="6651" max="6651" width="2.375" style="48" customWidth="1"/>
    <col min="6652" max="6653" width="8.375" style="48" customWidth="1"/>
    <col min="6654" max="6655" width="17.375" style="48" customWidth="1"/>
    <col min="6656" max="6656" width="0.375" style="48" customWidth="1"/>
    <col min="6657" max="6657" width="12.375" style="48" bestFit="1" customWidth="1"/>
    <col min="6658" max="6904" width="9.375" style="48"/>
    <col min="6905" max="6905" width="12.375" style="48" customWidth="1"/>
    <col min="6906" max="6906" width="34.375" style="48" customWidth="1"/>
    <col min="6907" max="6907" width="2.375" style="48" customWidth="1"/>
    <col min="6908" max="6909" width="8.375" style="48" customWidth="1"/>
    <col min="6910" max="6911" width="17.375" style="48" customWidth="1"/>
    <col min="6912" max="6912" width="0.375" style="48" customWidth="1"/>
    <col min="6913" max="6913" width="12.375" style="48" bestFit="1" customWidth="1"/>
    <col min="6914" max="7160" width="9.375" style="48"/>
    <col min="7161" max="7161" width="12.375" style="48" customWidth="1"/>
    <col min="7162" max="7162" width="34.375" style="48" customWidth="1"/>
    <col min="7163" max="7163" width="2.375" style="48" customWidth="1"/>
    <col min="7164" max="7165" width="8.375" style="48" customWidth="1"/>
    <col min="7166" max="7167" width="17.375" style="48" customWidth="1"/>
    <col min="7168" max="7168" width="0.375" style="48" customWidth="1"/>
    <col min="7169" max="7169" width="12.375" style="48" bestFit="1" customWidth="1"/>
    <col min="7170" max="7416" width="9.375" style="48"/>
    <col min="7417" max="7417" width="12.375" style="48" customWidth="1"/>
    <col min="7418" max="7418" width="34.375" style="48" customWidth="1"/>
    <col min="7419" max="7419" width="2.375" style="48" customWidth="1"/>
    <col min="7420" max="7421" width="8.375" style="48" customWidth="1"/>
    <col min="7422" max="7423" width="17.375" style="48" customWidth="1"/>
    <col min="7424" max="7424" width="0.375" style="48" customWidth="1"/>
    <col min="7425" max="7425" width="12.375" style="48" bestFit="1" customWidth="1"/>
    <col min="7426" max="7672" width="9.375" style="48"/>
    <col min="7673" max="7673" width="12.375" style="48" customWidth="1"/>
    <col min="7674" max="7674" width="34.375" style="48" customWidth="1"/>
    <col min="7675" max="7675" width="2.375" style="48" customWidth="1"/>
    <col min="7676" max="7677" width="8.375" style="48" customWidth="1"/>
    <col min="7678" max="7679" width="17.375" style="48" customWidth="1"/>
    <col min="7680" max="7680" width="0.375" style="48" customWidth="1"/>
    <col min="7681" max="7681" width="12.375" style="48" bestFit="1" customWidth="1"/>
    <col min="7682" max="7928" width="9.375" style="48"/>
    <col min="7929" max="7929" width="12.375" style="48" customWidth="1"/>
    <col min="7930" max="7930" width="34.375" style="48" customWidth="1"/>
    <col min="7931" max="7931" width="2.375" style="48" customWidth="1"/>
    <col min="7932" max="7933" width="8.375" style="48" customWidth="1"/>
    <col min="7934" max="7935" width="17.375" style="48" customWidth="1"/>
    <col min="7936" max="7936" width="0.375" style="48" customWidth="1"/>
    <col min="7937" max="7937" width="12.375" style="48" bestFit="1" customWidth="1"/>
    <col min="7938" max="8184" width="9.375" style="48"/>
    <col min="8185" max="8185" width="12.375" style="48" customWidth="1"/>
    <col min="8186" max="8186" width="34.375" style="48" customWidth="1"/>
    <col min="8187" max="8187" width="2.375" style="48" customWidth="1"/>
    <col min="8188" max="8189" width="8.375" style="48" customWidth="1"/>
    <col min="8190" max="8191" width="17.375" style="48" customWidth="1"/>
    <col min="8192" max="8192" width="0.375" style="48" customWidth="1"/>
    <col min="8193" max="8193" width="12.375" style="48" bestFit="1" customWidth="1"/>
    <col min="8194" max="8440" width="9.375" style="48"/>
    <col min="8441" max="8441" width="12.375" style="48" customWidth="1"/>
    <col min="8442" max="8442" width="34.375" style="48" customWidth="1"/>
    <col min="8443" max="8443" width="2.375" style="48" customWidth="1"/>
    <col min="8444" max="8445" width="8.375" style="48" customWidth="1"/>
    <col min="8446" max="8447" width="17.375" style="48" customWidth="1"/>
    <col min="8448" max="8448" width="0.375" style="48" customWidth="1"/>
    <col min="8449" max="8449" width="12.375" style="48" bestFit="1" customWidth="1"/>
    <col min="8450" max="8696" width="9.375" style="48"/>
    <col min="8697" max="8697" width="12.375" style="48" customWidth="1"/>
    <col min="8698" max="8698" width="34.375" style="48" customWidth="1"/>
    <col min="8699" max="8699" width="2.375" style="48" customWidth="1"/>
    <col min="8700" max="8701" width="8.375" style="48" customWidth="1"/>
    <col min="8702" max="8703" width="17.375" style="48" customWidth="1"/>
    <col min="8704" max="8704" width="0.375" style="48" customWidth="1"/>
    <col min="8705" max="8705" width="12.375" style="48" bestFit="1" customWidth="1"/>
    <col min="8706" max="8952" width="9.375" style="48"/>
    <col min="8953" max="8953" width="12.375" style="48" customWidth="1"/>
    <col min="8954" max="8954" width="34.375" style="48" customWidth="1"/>
    <col min="8955" max="8955" width="2.375" style="48" customWidth="1"/>
    <col min="8956" max="8957" width="8.375" style="48" customWidth="1"/>
    <col min="8958" max="8959" width="17.375" style="48" customWidth="1"/>
    <col min="8960" max="8960" width="0.375" style="48" customWidth="1"/>
    <col min="8961" max="8961" width="12.375" style="48" bestFit="1" customWidth="1"/>
    <col min="8962" max="9208" width="9.375" style="48"/>
    <col min="9209" max="9209" width="12.375" style="48" customWidth="1"/>
    <col min="9210" max="9210" width="34.375" style="48" customWidth="1"/>
    <col min="9211" max="9211" width="2.375" style="48" customWidth="1"/>
    <col min="9212" max="9213" width="8.375" style="48" customWidth="1"/>
    <col min="9214" max="9215" width="17.375" style="48" customWidth="1"/>
    <col min="9216" max="9216" width="0.375" style="48" customWidth="1"/>
    <col min="9217" max="9217" width="12.375" style="48" bestFit="1" customWidth="1"/>
    <col min="9218" max="9464" width="9.375" style="48"/>
    <col min="9465" max="9465" width="12.375" style="48" customWidth="1"/>
    <col min="9466" max="9466" width="34.375" style="48" customWidth="1"/>
    <col min="9467" max="9467" width="2.375" style="48" customWidth="1"/>
    <col min="9468" max="9469" width="8.375" style="48" customWidth="1"/>
    <col min="9470" max="9471" width="17.375" style="48" customWidth="1"/>
    <col min="9472" max="9472" width="0.375" style="48" customWidth="1"/>
    <col min="9473" max="9473" width="12.375" style="48" bestFit="1" customWidth="1"/>
    <col min="9474" max="9720" width="9.375" style="48"/>
    <col min="9721" max="9721" width="12.375" style="48" customWidth="1"/>
    <col min="9722" max="9722" width="34.375" style="48" customWidth="1"/>
    <col min="9723" max="9723" width="2.375" style="48" customWidth="1"/>
    <col min="9724" max="9725" width="8.375" style="48" customWidth="1"/>
    <col min="9726" max="9727" width="17.375" style="48" customWidth="1"/>
    <col min="9728" max="9728" width="0.375" style="48" customWidth="1"/>
    <col min="9729" max="9729" width="12.375" style="48" bestFit="1" customWidth="1"/>
    <col min="9730" max="9976" width="9.375" style="48"/>
    <col min="9977" max="9977" width="12.375" style="48" customWidth="1"/>
    <col min="9978" max="9978" width="34.375" style="48" customWidth="1"/>
    <col min="9979" max="9979" width="2.375" style="48" customWidth="1"/>
    <col min="9980" max="9981" width="8.375" style="48" customWidth="1"/>
    <col min="9982" max="9983" width="17.375" style="48" customWidth="1"/>
    <col min="9984" max="9984" width="0.375" style="48" customWidth="1"/>
    <col min="9985" max="9985" width="12.375" style="48" bestFit="1" customWidth="1"/>
    <col min="9986" max="10232" width="9.375" style="48"/>
    <col min="10233" max="10233" width="12.375" style="48" customWidth="1"/>
    <col min="10234" max="10234" width="34.375" style="48" customWidth="1"/>
    <col min="10235" max="10235" width="2.375" style="48" customWidth="1"/>
    <col min="10236" max="10237" width="8.375" style="48" customWidth="1"/>
    <col min="10238" max="10239" width="17.375" style="48" customWidth="1"/>
    <col min="10240" max="10240" width="0.375" style="48" customWidth="1"/>
    <col min="10241" max="10241" width="12.375" style="48" bestFit="1" customWidth="1"/>
    <col min="10242" max="10488" width="9.375" style="48"/>
    <col min="10489" max="10489" width="12.375" style="48" customWidth="1"/>
    <col min="10490" max="10490" width="34.375" style="48" customWidth="1"/>
    <col min="10491" max="10491" width="2.375" style="48" customWidth="1"/>
    <col min="10492" max="10493" width="8.375" style="48" customWidth="1"/>
    <col min="10494" max="10495" width="17.375" style="48" customWidth="1"/>
    <col min="10496" max="10496" width="0.375" style="48" customWidth="1"/>
    <col min="10497" max="10497" width="12.375" style="48" bestFit="1" customWidth="1"/>
    <col min="10498" max="10744" width="9.375" style="48"/>
    <col min="10745" max="10745" width="12.375" style="48" customWidth="1"/>
    <col min="10746" max="10746" width="34.375" style="48" customWidth="1"/>
    <col min="10747" max="10747" width="2.375" style="48" customWidth="1"/>
    <col min="10748" max="10749" width="8.375" style="48" customWidth="1"/>
    <col min="10750" max="10751" width="17.375" style="48" customWidth="1"/>
    <col min="10752" max="10752" width="0.375" style="48" customWidth="1"/>
    <col min="10753" max="10753" width="12.375" style="48" bestFit="1" customWidth="1"/>
    <col min="10754" max="11000" width="9.375" style="48"/>
    <col min="11001" max="11001" width="12.375" style="48" customWidth="1"/>
    <col min="11002" max="11002" width="34.375" style="48" customWidth="1"/>
    <col min="11003" max="11003" width="2.375" style="48" customWidth="1"/>
    <col min="11004" max="11005" width="8.375" style="48" customWidth="1"/>
    <col min="11006" max="11007" width="17.375" style="48" customWidth="1"/>
    <col min="11008" max="11008" width="0.375" style="48" customWidth="1"/>
    <col min="11009" max="11009" width="12.375" style="48" bestFit="1" customWidth="1"/>
    <col min="11010" max="11256" width="9.375" style="48"/>
    <col min="11257" max="11257" width="12.375" style="48" customWidth="1"/>
    <col min="11258" max="11258" width="34.375" style="48" customWidth="1"/>
    <col min="11259" max="11259" width="2.375" style="48" customWidth="1"/>
    <col min="11260" max="11261" width="8.375" style="48" customWidth="1"/>
    <col min="11262" max="11263" width="17.375" style="48" customWidth="1"/>
    <col min="11264" max="11264" width="0.375" style="48" customWidth="1"/>
    <col min="11265" max="11265" width="12.375" style="48" bestFit="1" customWidth="1"/>
    <col min="11266" max="11512" width="9.375" style="48"/>
    <col min="11513" max="11513" width="12.375" style="48" customWidth="1"/>
    <col min="11514" max="11514" width="34.375" style="48" customWidth="1"/>
    <col min="11515" max="11515" width="2.375" style="48" customWidth="1"/>
    <col min="11516" max="11517" width="8.375" style="48" customWidth="1"/>
    <col min="11518" max="11519" width="17.375" style="48" customWidth="1"/>
    <col min="11520" max="11520" width="0.375" style="48" customWidth="1"/>
    <col min="11521" max="11521" width="12.375" style="48" bestFit="1" customWidth="1"/>
    <col min="11522" max="11768" width="9.375" style="48"/>
    <col min="11769" max="11769" width="12.375" style="48" customWidth="1"/>
    <col min="11770" max="11770" width="34.375" style="48" customWidth="1"/>
    <col min="11771" max="11771" width="2.375" style="48" customWidth="1"/>
    <col min="11772" max="11773" width="8.375" style="48" customWidth="1"/>
    <col min="11774" max="11775" width="17.375" style="48" customWidth="1"/>
    <col min="11776" max="11776" width="0.375" style="48" customWidth="1"/>
    <col min="11777" max="11777" width="12.375" style="48" bestFit="1" customWidth="1"/>
    <col min="11778" max="12024" width="9.375" style="48"/>
    <col min="12025" max="12025" width="12.375" style="48" customWidth="1"/>
    <col min="12026" max="12026" width="34.375" style="48" customWidth="1"/>
    <col min="12027" max="12027" width="2.375" style="48" customWidth="1"/>
    <col min="12028" max="12029" width="8.375" style="48" customWidth="1"/>
    <col min="12030" max="12031" width="17.375" style="48" customWidth="1"/>
    <col min="12032" max="12032" width="0.375" style="48" customWidth="1"/>
    <col min="12033" max="12033" width="12.375" style="48" bestFit="1" customWidth="1"/>
    <col min="12034" max="12280" width="9.375" style="48"/>
    <col min="12281" max="12281" width="12.375" style="48" customWidth="1"/>
    <col min="12282" max="12282" width="34.375" style="48" customWidth="1"/>
    <col min="12283" max="12283" width="2.375" style="48" customWidth="1"/>
    <col min="12284" max="12285" width="8.375" style="48" customWidth="1"/>
    <col min="12286" max="12287" width="17.375" style="48" customWidth="1"/>
    <col min="12288" max="12288" width="0.375" style="48" customWidth="1"/>
    <col min="12289" max="12289" width="12.375" style="48" bestFit="1" customWidth="1"/>
    <col min="12290" max="12536" width="9.375" style="48"/>
    <col min="12537" max="12537" width="12.375" style="48" customWidth="1"/>
    <col min="12538" max="12538" width="34.375" style="48" customWidth="1"/>
    <col min="12539" max="12539" width="2.375" style="48" customWidth="1"/>
    <col min="12540" max="12541" width="8.375" style="48" customWidth="1"/>
    <col min="12542" max="12543" width="17.375" style="48" customWidth="1"/>
    <col min="12544" max="12544" width="0.375" style="48" customWidth="1"/>
    <col min="12545" max="12545" width="12.375" style="48" bestFit="1" customWidth="1"/>
    <col min="12546" max="12792" width="9.375" style="48"/>
    <col min="12793" max="12793" width="12.375" style="48" customWidth="1"/>
    <col min="12794" max="12794" width="34.375" style="48" customWidth="1"/>
    <col min="12795" max="12795" width="2.375" style="48" customWidth="1"/>
    <col min="12796" max="12797" width="8.375" style="48" customWidth="1"/>
    <col min="12798" max="12799" width="17.375" style="48" customWidth="1"/>
    <col min="12800" max="12800" width="0.375" style="48" customWidth="1"/>
    <col min="12801" max="12801" width="12.375" style="48" bestFit="1" customWidth="1"/>
    <col min="12802" max="13048" width="9.375" style="48"/>
    <col min="13049" max="13049" width="12.375" style="48" customWidth="1"/>
    <col min="13050" max="13050" width="34.375" style="48" customWidth="1"/>
    <col min="13051" max="13051" width="2.375" style="48" customWidth="1"/>
    <col min="13052" max="13053" width="8.375" style="48" customWidth="1"/>
    <col min="13054" max="13055" width="17.375" style="48" customWidth="1"/>
    <col min="13056" max="13056" width="0.375" style="48" customWidth="1"/>
    <col min="13057" max="13057" width="12.375" style="48" bestFit="1" customWidth="1"/>
    <col min="13058" max="13304" width="9.375" style="48"/>
    <col min="13305" max="13305" width="12.375" style="48" customWidth="1"/>
    <col min="13306" max="13306" width="34.375" style="48" customWidth="1"/>
    <col min="13307" max="13307" width="2.375" style="48" customWidth="1"/>
    <col min="13308" max="13309" width="8.375" style="48" customWidth="1"/>
    <col min="13310" max="13311" width="17.375" style="48" customWidth="1"/>
    <col min="13312" max="13312" width="0.375" style="48" customWidth="1"/>
    <col min="13313" max="13313" width="12.375" style="48" bestFit="1" customWidth="1"/>
    <col min="13314" max="13560" width="9.375" style="48"/>
    <col min="13561" max="13561" width="12.375" style="48" customWidth="1"/>
    <col min="13562" max="13562" width="34.375" style="48" customWidth="1"/>
    <col min="13563" max="13563" width="2.375" style="48" customWidth="1"/>
    <col min="13564" max="13565" width="8.375" style="48" customWidth="1"/>
    <col min="13566" max="13567" width="17.375" style="48" customWidth="1"/>
    <col min="13568" max="13568" width="0.375" style="48" customWidth="1"/>
    <col min="13569" max="13569" width="12.375" style="48" bestFit="1" customWidth="1"/>
    <col min="13570" max="13816" width="9.375" style="48"/>
    <col min="13817" max="13817" width="12.375" style="48" customWidth="1"/>
    <col min="13818" max="13818" width="34.375" style="48" customWidth="1"/>
    <col min="13819" max="13819" width="2.375" style="48" customWidth="1"/>
    <col min="13820" max="13821" width="8.375" style="48" customWidth="1"/>
    <col min="13822" max="13823" width="17.375" style="48" customWidth="1"/>
    <col min="13824" max="13824" width="0.375" style="48" customWidth="1"/>
    <col min="13825" max="13825" width="12.375" style="48" bestFit="1" customWidth="1"/>
    <col min="13826" max="14072" width="9.375" style="48"/>
    <col min="14073" max="14073" width="12.375" style="48" customWidth="1"/>
    <col min="14074" max="14074" width="34.375" style="48" customWidth="1"/>
    <col min="14075" max="14075" width="2.375" style="48" customWidth="1"/>
    <col min="14076" max="14077" width="8.375" style="48" customWidth="1"/>
    <col min="14078" max="14079" width="17.375" style="48" customWidth="1"/>
    <col min="14080" max="14080" width="0.375" style="48" customWidth="1"/>
    <col min="14081" max="14081" width="12.375" style="48" bestFit="1" customWidth="1"/>
    <col min="14082" max="14328" width="9.375" style="48"/>
    <col min="14329" max="14329" width="12.375" style="48" customWidth="1"/>
    <col min="14330" max="14330" width="34.375" style="48" customWidth="1"/>
    <col min="14331" max="14331" width="2.375" style="48" customWidth="1"/>
    <col min="14332" max="14333" width="8.375" style="48" customWidth="1"/>
    <col min="14334" max="14335" width="17.375" style="48" customWidth="1"/>
    <col min="14336" max="14336" width="0.375" style="48" customWidth="1"/>
    <col min="14337" max="14337" width="12.375" style="48" bestFit="1" customWidth="1"/>
    <col min="14338" max="14584" width="9.375" style="48"/>
    <col min="14585" max="14585" width="12.375" style="48" customWidth="1"/>
    <col min="14586" max="14586" width="34.375" style="48" customWidth="1"/>
    <col min="14587" max="14587" width="2.375" style="48" customWidth="1"/>
    <col min="14588" max="14589" width="8.375" style="48" customWidth="1"/>
    <col min="14590" max="14591" width="17.375" style="48" customWidth="1"/>
    <col min="14592" max="14592" width="0.375" style="48" customWidth="1"/>
    <col min="14593" max="14593" width="12.375" style="48" bestFit="1" customWidth="1"/>
    <col min="14594" max="14840" width="9.375" style="48"/>
    <col min="14841" max="14841" width="12.375" style="48" customWidth="1"/>
    <col min="14842" max="14842" width="34.375" style="48" customWidth="1"/>
    <col min="14843" max="14843" width="2.375" style="48" customWidth="1"/>
    <col min="14844" max="14845" width="8.375" style="48" customWidth="1"/>
    <col min="14846" max="14847" width="17.375" style="48" customWidth="1"/>
    <col min="14848" max="14848" width="0.375" style="48" customWidth="1"/>
    <col min="14849" max="14849" width="12.375" style="48" bestFit="1" customWidth="1"/>
    <col min="14850" max="15096" width="9.375" style="48"/>
    <col min="15097" max="15097" width="12.375" style="48" customWidth="1"/>
    <col min="15098" max="15098" width="34.375" style="48" customWidth="1"/>
    <col min="15099" max="15099" width="2.375" style="48" customWidth="1"/>
    <col min="15100" max="15101" width="8.375" style="48" customWidth="1"/>
    <col min="15102" max="15103" width="17.375" style="48" customWidth="1"/>
    <col min="15104" max="15104" width="0.375" style="48" customWidth="1"/>
    <col min="15105" max="15105" width="12.375" style="48" bestFit="1" customWidth="1"/>
    <col min="15106" max="15352" width="9.375" style="48"/>
    <col min="15353" max="15353" width="12.375" style="48" customWidth="1"/>
    <col min="15354" max="15354" width="34.375" style="48" customWidth="1"/>
    <col min="15355" max="15355" width="2.375" style="48" customWidth="1"/>
    <col min="15356" max="15357" width="8.375" style="48" customWidth="1"/>
    <col min="15358" max="15359" width="17.375" style="48" customWidth="1"/>
    <col min="15360" max="15360" width="0.375" style="48" customWidth="1"/>
    <col min="15361" max="15361" width="12.375" style="48" bestFit="1" customWidth="1"/>
    <col min="15362" max="15608" width="9.375" style="48"/>
    <col min="15609" max="15609" width="12.375" style="48" customWidth="1"/>
    <col min="15610" max="15610" width="34.375" style="48" customWidth="1"/>
    <col min="15611" max="15611" width="2.375" style="48" customWidth="1"/>
    <col min="15612" max="15613" width="8.375" style="48" customWidth="1"/>
    <col min="15614" max="15615" width="17.375" style="48" customWidth="1"/>
    <col min="15616" max="15616" width="0.375" style="48" customWidth="1"/>
    <col min="15617" max="15617" width="12.375" style="48" bestFit="1" customWidth="1"/>
    <col min="15618" max="15864" width="9.375" style="48"/>
    <col min="15865" max="15865" width="12.375" style="48" customWidth="1"/>
    <col min="15866" max="15866" width="34.375" style="48" customWidth="1"/>
    <col min="15867" max="15867" width="2.375" style="48" customWidth="1"/>
    <col min="15868" max="15869" width="8.375" style="48" customWidth="1"/>
    <col min="15870" max="15871" width="17.375" style="48" customWidth="1"/>
    <col min="15872" max="15872" width="0.375" style="48" customWidth="1"/>
    <col min="15873" max="15873" width="12.375" style="48" bestFit="1" customWidth="1"/>
    <col min="15874" max="16120" width="9.375" style="48"/>
    <col min="16121" max="16121" width="12.375" style="48" customWidth="1"/>
    <col min="16122" max="16122" width="34.375" style="48" customWidth="1"/>
    <col min="16123" max="16123" width="2.375" style="48" customWidth="1"/>
    <col min="16124" max="16125" width="8.375" style="48" customWidth="1"/>
    <col min="16126" max="16127" width="17.375" style="48" customWidth="1"/>
    <col min="16128" max="16128" width="0.375" style="48" customWidth="1"/>
    <col min="16129" max="16129" width="12.375" style="48" bestFit="1" customWidth="1"/>
    <col min="16130" max="16384" width="9.375" style="48"/>
  </cols>
  <sheetData>
    <row r="1" spans="2:6" x14ac:dyDescent="0.2">
      <c r="B1" s="66" t="str">
        <f>'التدفقات النقدية'!B1:E1</f>
        <v>شركة معرض الكيف للسيارات</v>
      </c>
      <c r="C1" s="66"/>
      <c r="D1" s="66"/>
      <c r="E1" s="66"/>
      <c r="F1" s="66"/>
    </row>
    <row r="2" spans="2:6" x14ac:dyDescent="0.2">
      <c r="B2" s="75" t="str">
        <f>'المركز المالي'!B2</f>
        <v>شركة ذات مسؤولية محدودة</v>
      </c>
      <c r="C2" s="75"/>
      <c r="D2" s="75"/>
      <c r="E2" s="75"/>
      <c r="F2" s="66"/>
    </row>
    <row r="3" spans="2:6" x14ac:dyDescent="0.2">
      <c r="B3" s="66" t="s">
        <v>214</v>
      </c>
      <c r="C3" s="66"/>
      <c r="D3" s="66"/>
      <c r="E3" s="66"/>
      <c r="F3" s="152"/>
    </row>
    <row r="4" spans="2:6" x14ac:dyDescent="0.2">
      <c r="B4" s="101" t="s">
        <v>24</v>
      </c>
      <c r="C4" s="101"/>
      <c r="D4" s="101"/>
      <c r="E4" s="101"/>
      <c r="F4" s="49"/>
    </row>
    <row r="5" spans="2:6" s="100" customFormat="1" x14ac:dyDescent="0.2">
      <c r="B5" s="20"/>
      <c r="C5" s="20"/>
      <c r="D5" s="20"/>
      <c r="E5" s="20"/>
      <c r="F5" s="20"/>
    </row>
    <row r="6" spans="2:6" s="100" customFormat="1" ht="33" customHeight="1" x14ac:dyDescent="0.2">
      <c r="B6" s="78" t="s">
        <v>121</v>
      </c>
      <c r="C6" s="192" t="s">
        <v>201</v>
      </c>
      <c r="D6" s="78"/>
      <c r="E6" s="161" t="s">
        <v>164</v>
      </c>
      <c r="F6" s="154"/>
    </row>
    <row r="7" spans="2:6" s="100" customFormat="1" ht="33" customHeight="1" x14ac:dyDescent="0.2">
      <c r="B7" s="154" t="s">
        <v>93</v>
      </c>
      <c r="C7" s="15">
        <v>1462804</v>
      </c>
      <c r="D7" s="188"/>
      <c r="E7" s="15">
        <v>739871</v>
      </c>
      <c r="F7" s="154"/>
    </row>
    <row r="8" spans="2:6" s="100" customFormat="1" ht="33" customHeight="1" x14ac:dyDescent="0.2">
      <c r="B8" s="154" t="s">
        <v>112</v>
      </c>
      <c r="C8" s="16">
        <v>1205</v>
      </c>
      <c r="D8" s="188"/>
      <c r="E8" s="16">
        <v>9627</v>
      </c>
      <c r="F8" s="154"/>
    </row>
    <row r="9" spans="2:6" s="100" customFormat="1" ht="33" customHeight="1" thickBot="1" x14ac:dyDescent="0.25">
      <c r="B9" s="154"/>
      <c r="C9" s="18">
        <f>SUM(C7:C8)</f>
        <v>1464009</v>
      </c>
      <c r="D9" s="188"/>
      <c r="E9" s="18">
        <f>SUM(E7:E8)</f>
        <v>749498</v>
      </c>
      <c r="F9" s="154"/>
    </row>
    <row r="10" spans="2:6" s="100" customFormat="1" ht="21" thickTop="1" x14ac:dyDescent="0.2">
      <c r="B10" s="38"/>
      <c r="C10" s="38"/>
      <c r="D10" s="38"/>
      <c r="E10" s="38"/>
      <c r="F10" s="38"/>
    </row>
    <row r="11" spans="2:6" ht="35.25" customHeight="1" x14ac:dyDescent="0.2">
      <c r="B11" s="55" t="s">
        <v>155</v>
      </c>
      <c r="C11" s="192" t="s">
        <v>201</v>
      </c>
      <c r="D11" s="55"/>
      <c r="E11" s="161" t="s">
        <v>164</v>
      </c>
      <c r="F11" s="55"/>
    </row>
    <row r="12" spans="2:6" ht="35.25" customHeight="1" x14ac:dyDescent="0.2">
      <c r="B12" s="29" t="s">
        <v>153</v>
      </c>
      <c r="C12" s="15">
        <v>111032</v>
      </c>
      <c r="D12" s="29"/>
      <c r="E12" s="15">
        <v>348342</v>
      </c>
      <c r="F12" s="28"/>
    </row>
    <row r="13" spans="2:6" ht="35.25" customHeight="1" x14ac:dyDescent="0.2">
      <c r="B13" s="29" t="s">
        <v>110</v>
      </c>
      <c r="C13" s="15">
        <v>569683</v>
      </c>
      <c r="D13" s="29"/>
      <c r="E13" s="15">
        <v>0</v>
      </c>
      <c r="F13" s="28"/>
    </row>
    <row r="14" spans="2:6" ht="35.25" customHeight="1" x14ac:dyDescent="0.2">
      <c r="B14" s="29" t="s">
        <v>130</v>
      </c>
      <c r="C14" s="15">
        <v>20000</v>
      </c>
      <c r="D14" s="29"/>
      <c r="E14" s="15">
        <v>22880</v>
      </c>
      <c r="F14" s="28"/>
    </row>
    <row r="15" spans="2:6" ht="35.25" customHeight="1" x14ac:dyDescent="0.2">
      <c r="B15" s="29" t="s">
        <v>53</v>
      </c>
      <c r="C15" s="15">
        <v>2977</v>
      </c>
      <c r="D15" s="29"/>
      <c r="E15" s="15">
        <v>2156</v>
      </c>
      <c r="F15" s="29"/>
    </row>
    <row r="16" spans="2:6" ht="35.25" customHeight="1" x14ac:dyDescent="0.2">
      <c r="B16" s="29" t="s">
        <v>54</v>
      </c>
      <c r="C16" s="15">
        <v>30263</v>
      </c>
      <c r="D16" s="29"/>
      <c r="E16" s="15">
        <v>19856</v>
      </c>
      <c r="F16" s="29"/>
    </row>
    <row r="17" spans="2:6" ht="35.25" customHeight="1" x14ac:dyDescent="0.2">
      <c r="B17" s="45" t="s">
        <v>192</v>
      </c>
      <c r="C17" s="15">
        <f>C24</f>
        <v>222220</v>
      </c>
      <c r="D17" s="45"/>
      <c r="E17" s="15">
        <v>204447</v>
      </c>
      <c r="F17" s="29"/>
    </row>
    <row r="18" spans="2:6" ht="35.25" customHeight="1" thickBot="1" x14ac:dyDescent="0.25">
      <c r="B18" s="30"/>
      <c r="C18" s="19">
        <f>SUM(C12:C17)</f>
        <v>956175</v>
      </c>
      <c r="D18" s="30"/>
      <c r="E18" s="19">
        <f>SUM(E12:E17)</f>
        <v>597681</v>
      </c>
      <c r="F18" s="30"/>
    </row>
    <row r="19" spans="2:6" ht="7.5" customHeight="1" thickTop="1" x14ac:dyDescent="0.2">
      <c r="B19" s="30"/>
      <c r="C19" s="30"/>
      <c r="D19" s="30"/>
      <c r="E19" s="30"/>
      <c r="F19" s="30"/>
    </row>
    <row r="20" spans="2:6" ht="58.5" customHeight="1" x14ac:dyDescent="0.2">
      <c r="B20" s="213" t="s">
        <v>224</v>
      </c>
      <c r="C20" s="213"/>
      <c r="D20" s="213"/>
      <c r="E20" s="213"/>
      <c r="F20" s="213"/>
    </row>
    <row r="21" spans="2:6" x14ac:dyDescent="0.2">
      <c r="B21" s="20"/>
      <c r="C21" s="20"/>
      <c r="D21" s="20"/>
      <c r="E21" s="20"/>
      <c r="F21" s="20"/>
    </row>
    <row r="22" spans="2:6" ht="33.75" customHeight="1" x14ac:dyDescent="0.2">
      <c r="B22" s="124" t="s">
        <v>156</v>
      </c>
      <c r="C22" s="192" t="s">
        <v>201</v>
      </c>
      <c r="D22" s="124"/>
      <c r="E22" s="161" t="s">
        <v>164</v>
      </c>
      <c r="F22" s="55"/>
    </row>
    <row r="23" spans="2:6" ht="33.75" customHeight="1" x14ac:dyDescent="0.2">
      <c r="B23" s="29" t="s">
        <v>118</v>
      </c>
      <c r="C23" s="15">
        <v>222220</v>
      </c>
      <c r="D23" s="29"/>
      <c r="E23" s="15">
        <v>204447</v>
      </c>
      <c r="F23" s="28"/>
    </row>
    <row r="24" spans="2:6" ht="33.75" customHeight="1" thickBot="1" x14ac:dyDescent="0.25">
      <c r="B24" s="30"/>
      <c r="C24" s="19">
        <f>SUM(C23:C23)</f>
        <v>222220</v>
      </c>
      <c r="D24" s="30"/>
      <c r="E24" s="19">
        <f>SUM(E23:E23)</f>
        <v>204447</v>
      </c>
      <c r="F24" s="30"/>
    </row>
    <row r="25" spans="2:6" ht="21" thickTop="1" x14ac:dyDescent="0.2">
      <c r="B25" s="30"/>
      <c r="C25" s="30"/>
      <c r="D25" s="30"/>
      <c r="E25" s="30"/>
      <c r="F25" s="30"/>
    </row>
    <row r="26" spans="2:6" x14ac:dyDescent="0.2">
      <c r="E26" s="75"/>
      <c r="F26" s="75"/>
    </row>
    <row r="27" spans="2:6" x14ac:dyDescent="0.2">
      <c r="B27" s="214">
        <v>16</v>
      </c>
      <c r="C27" s="214"/>
      <c r="D27" s="214"/>
      <c r="E27" s="214"/>
      <c r="F27" s="214"/>
    </row>
    <row r="28" spans="2:6" x14ac:dyDescent="0.2">
      <c r="B28" s="206"/>
      <c r="C28" s="206"/>
      <c r="D28" s="206"/>
      <c r="E28" s="206"/>
      <c r="F28" s="206"/>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
    <mergeCell ref="B20:F20"/>
    <mergeCell ref="B27:F28"/>
  </mergeCells>
  <printOptions horizontalCentered="1"/>
  <pageMargins left="0.59055118110236227" right="0.84" top="0.62992125984251968" bottom="0" header="0" footer="0"/>
  <pageSetup paperSize="9" scale="98" firstPageNumber="5"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86090"/>
  </sheetPr>
  <dimension ref="A1:K25"/>
  <sheetViews>
    <sheetView rightToLeft="1" zoomScale="90" zoomScaleNormal="90" zoomScaleSheetLayoutView="130" zoomScalePageLayoutView="90" workbookViewId="0">
      <selection activeCell="P14" sqref="P14"/>
    </sheetView>
  </sheetViews>
  <sheetFormatPr defaultColWidth="9.375" defaultRowHeight="20.25" x14ac:dyDescent="0.2"/>
  <cols>
    <col min="1" max="1" width="2" style="48" customWidth="1"/>
    <col min="2" max="2" width="33.375" style="48" customWidth="1"/>
    <col min="3" max="3" width="15.75" style="48" customWidth="1"/>
    <col min="4" max="4" width="1" style="48" customWidth="1"/>
    <col min="5" max="5" width="15.875" style="48" customWidth="1"/>
    <col min="6" max="6" width="1.25" style="48" customWidth="1"/>
    <col min="7" max="7" width="19" style="48" customWidth="1"/>
    <col min="8" max="8" width="1.375" style="48" customWidth="1"/>
    <col min="9" max="9" width="13.75" style="48" customWidth="1"/>
    <col min="10" max="10" width="2" style="48" customWidth="1"/>
    <col min="11" max="11" width="10.75" style="48" customWidth="1"/>
    <col min="12" max="12" width="2" style="48" customWidth="1"/>
    <col min="13" max="244" width="9.375" style="48"/>
    <col min="245" max="245" width="12.375" style="48" customWidth="1"/>
    <col min="246" max="246" width="34.375" style="48" customWidth="1"/>
    <col min="247" max="247" width="2.375" style="48" customWidth="1"/>
    <col min="248" max="249" width="8.375" style="48" customWidth="1"/>
    <col min="250" max="251" width="17.375" style="48" customWidth="1"/>
    <col min="252" max="252" width="0.375" style="48" customWidth="1"/>
    <col min="253" max="253" width="12.375" style="48" bestFit="1" customWidth="1"/>
    <col min="254" max="500" width="9.375" style="48"/>
    <col min="501" max="501" width="12.375" style="48" customWidth="1"/>
    <col min="502" max="502" width="34.375" style="48" customWidth="1"/>
    <col min="503" max="503" width="2.375" style="48" customWidth="1"/>
    <col min="504" max="505" width="8.375" style="48" customWidth="1"/>
    <col min="506" max="507" width="17.375" style="48" customWidth="1"/>
    <col min="508" max="508" width="0.375" style="48" customWidth="1"/>
    <col min="509" max="509" width="12.375" style="48" bestFit="1" customWidth="1"/>
    <col min="510" max="756" width="9.375" style="48"/>
    <col min="757" max="757" width="12.375" style="48" customWidth="1"/>
    <col min="758" max="758" width="34.375" style="48" customWidth="1"/>
    <col min="759" max="759" width="2.375" style="48" customWidth="1"/>
    <col min="760" max="761" width="8.375" style="48" customWidth="1"/>
    <col min="762" max="763" width="17.375" style="48" customWidth="1"/>
    <col min="764" max="764" width="0.375" style="48" customWidth="1"/>
    <col min="765" max="765" width="12.375" style="48" bestFit="1" customWidth="1"/>
    <col min="766" max="1012" width="9.375" style="48"/>
    <col min="1013" max="1013" width="12.375" style="48" customWidth="1"/>
    <col min="1014" max="1014" width="34.375" style="48" customWidth="1"/>
    <col min="1015" max="1015" width="2.375" style="48" customWidth="1"/>
    <col min="1016" max="1017" width="8.375" style="48" customWidth="1"/>
    <col min="1018" max="1019" width="17.375" style="48" customWidth="1"/>
    <col min="1020" max="1020" width="0.375" style="48" customWidth="1"/>
    <col min="1021" max="1021" width="12.375" style="48" bestFit="1" customWidth="1"/>
    <col min="1022" max="1268" width="9.375" style="48"/>
    <col min="1269" max="1269" width="12.375" style="48" customWidth="1"/>
    <col min="1270" max="1270" width="34.375" style="48" customWidth="1"/>
    <col min="1271" max="1271" width="2.375" style="48" customWidth="1"/>
    <col min="1272" max="1273" width="8.375" style="48" customWidth="1"/>
    <col min="1274" max="1275" width="17.375" style="48" customWidth="1"/>
    <col min="1276" max="1276" width="0.375" style="48" customWidth="1"/>
    <col min="1277" max="1277" width="12.375" style="48" bestFit="1" customWidth="1"/>
    <col min="1278" max="1524" width="9.375" style="48"/>
    <col min="1525" max="1525" width="12.375" style="48" customWidth="1"/>
    <col min="1526" max="1526" width="34.375" style="48" customWidth="1"/>
    <col min="1527" max="1527" width="2.375" style="48" customWidth="1"/>
    <col min="1528" max="1529" width="8.375" style="48" customWidth="1"/>
    <col min="1530" max="1531" width="17.375" style="48" customWidth="1"/>
    <col min="1532" max="1532" width="0.375" style="48" customWidth="1"/>
    <col min="1533" max="1533" width="12.375" style="48" bestFit="1" customWidth="1"/>
    <col min="1534" max="1780" width="9.375" style="48"/>
    <col min="1781" max="1781" width="12.375" style="48" customWidth="1"/>
    <col min="1782" max="1782" width="34.375" style="48" customWidth="1"/>
    <col min="1783" max="1783" width="2.375" style="48" customWidth="1"/>
    <col min="1784" max="1785" width="8.375" style="48" customWidth="1"/>
    <col min="1786" max="1787" width="17.375" style="48" customWidth="1"/>
    <col min="1788" max="1788" width="0.375" style="48" customWidth="1"/>
    <col min="1789" max="1789" width="12.375" style="48" bestFit="1" customWidth="1"/>
    <col min="1790" max="2036" width="9.375" style="48"/>
    <col min="2037" max="2037" width="12.375" style="48" customWidth="1"/>
    <col min="2038" max="2038" width="34.375" style="48" customWidth="1"/>
    <col min="2039" max="2039" width="2.375" style="48" customWidth="1"/>
    <col min="2040" max="2041" width="8.375" style="48" customWidth="1"/>
    <col min="2042" max="2043" width="17.375" style="48" customWidth="1"/>
    <col min="2044" max="2044" width="0.375" style="48" customWidth="1"/>
    <col min="2045" max="2045" width="12.375" style="48" bestFit="1" customWidth="1"/>
    <col min="2046" max="2292" width="9.375" style="48"/>
    <col min="2293" max="2293" width="12.375" style="48" customWidth="1"/>
    <col min="2294" max="2294" width="34.375" style="48" customWidth="1"/>
    <col min="2295" max="2295" width="2.375" style="48" customWidth="1"/>
    <col min="2296" max="2297" width="8.375" style="48" customWidth="1"/>
    <col min="2298" max="2299" width="17.375" style="48" customWidth="1"/>
    <col min="2300" max="2300" width="0.375" style="48" customWidth="1"/>
    <col min="2301" max="2301" width="12.375" style="48" bestFit="1" customWidth="1"/>
    <col min="2302" max="2548" width="9.375" style="48"/>
    <col min="2549" max="2549" width="12.375" style="48" customWidth="1"/>
    <col min="2550" max="2550" width="34.375" style="48" customWidth="1"/>
    <col min="2551" max="2551" width="2.375" style="48" customWidth="1"/>
    <col min="2552" max="2553" width="8.375" style="48" customWidth="1"/>
    <col min="2554" max="2555" width="17.375" style="48" customWidth="1"/>
    <col min="2556" max="2556" width="0.375" style="48" customWidth="1"/>
    <col min="2557" max="2557" width="12.375" style="48" bestFit="1" customWidth="1"/>
    <col min="2558" max="2804" width="9.375" style="48"/>
    <col min="2805" max="2805" width="12.375" style="48" customWidth="1"/>
    <col min="2806" max="2806" width="34.375" style="48" customWidth="1"/>
    <col min="2807" max="2807" width="2.375" style="48" customWidth="1"/>
    <col min="2808" max="2809" width="8.375" style="48" customWidth="1"/>
    <col min="2810" max="2811" width="17.375" style="48" customWidth="1"/>
    <col min="2812" max="2812" width="0.375" style="48" customWidth="1"/>
    <col min="2813" max="2813" width="12.375" style="48" bestFit="1" customWidth="1"/>
    <col min="2814" max="3060" width="9.375" style="48"/>
    <col min="3061" max="3061" width="12.375" style="48" customWidth="1"/>
    <col min="3062" max="3062" width="34.375" style="48" customWidth="1"/>
    <col min="3063" max="3063" width="2.375" style="48" customWidth="1"/>
    <col min="3064" max="3065" width="8.375" style="48" customWidth="1"/>
    <col min="3066" max="3067" width="17.375" style="48" customWidth="1"/>
    <col min="3068" max="3068" width="0.375" style="48" customWidth="1"/>
    <col min="3069" max="3069" width="12.375" style="48" bestFit="1" customWidth="1"/>
    <col min="3070" max="3316" width="9.375" style="48"/>
    <col min="3317" max="3317" width="12.375" style="48" customWidth="1"/>
    <col min="3318" max="3318" width="34.375" style="48" customWidth="1"/>
    <col min="3319" max="3319" width="2.375" style="48" customWidth="1"/>
    <col min="3320" max="3321" width="8.375" style="48" customWidth="1"/>
    <col min="3322" max="3323" width="17.375" style="48" customWidth="1"/>
    <col min="3324" max="3324" width="0.375" style="48" customWidth="1"/>
    <col min="3325" max="3325" width="12.375" style="48" bestFit="1" customWidth="1"/>
    <col min="3326" max="3572" width="9.375" style="48"/>
    <col min="3573" max="3573" width="12.375" style="48" customWidth="1"/>
    <col min="3574" max="3574" width="34.375" style="48" customWidth="1"/>
    <col min="3575" max="3575" width="2.375" style="48" customWidth="1"/>
    <col min="3576" max="3577" width="8.375" style="48" customWidth="1"/>
    <col min="3578" max="3579" width="17.375" style="48" customWidth="1"/>
    <col min="3580" max="3580" width="0.375" style="48" customWidth="1"/>
    <col min="3581" max="3581" width="12.375" style="48" bestFit="1" customWidth="1"/>
    <col min="3582" max="3828" width="9.375" style="48"/>
    <col min="3829" max="3829" width="12.375" style="48" customWidth="1"/>
    <col min="3830" max="3830" width="34.375" style="48" customWidth="1"/>
    <col min="3831" max="3831" width="2.375" style="48" customWidth="1"/>
    <col min="3832" max="3833" width="8.375" style="48" customWidth="1"/>
    <col min="3834" max="3835" width="17.375" style="48" customWidth="1"/>
    <col min="3836" max="3836" width="0.375" style="48" customWidth="1"/>
    <col min="3837" max="3837" width="12.375" style="48" bestFit="1" customWidth="1"/>
    <col min="3838" max="4084" width="9.375" style="48"/>
    <col min="4085" max="4085" width="12.375" style="48" customWidth="1"/>
    <col min="4086" max="4086" width="34.375" style="48" customWidth="1"/>
    <col min="4087" max="4087" width="2.375" style="48" customWidth="1"/>
    <col min="4088" max="4089" width="8.375" style="48" customWidth="1"/>
    <col min="4090" max="4091" width="17.375" style="48" customWidth="1"/>
    <col min="4092" max="4092" width="0.375" style="48" customWidth="1"/>
    <col min="4093" max="4093" width="12.375" style="48" bestFit="1" customWidth="1"/>
    <col min="4094" max="4340" width="9.375" style="48"/>
    <col min="4341" max="4341" width="12.375" style="48" customWidth="1"/>
    <col min="4342" max="4342" width="34.375" style="48" customWidth="1"/>
    <col min="4343" max="4343" width="2.375" style="48" customWidth="1"/>
    <col min="4344" max="4345" width="8.375" style="48" customWidth="1"/>
    <col min="4346" max="4347" width="17.375" style="48" customWidth="1"/>
    <col min="4348" max="4348" width="0.375" style="48" customWidth="1"/>
    <col min="4349" max="4349" width="12.375" style="48" bestFit="1" customWidth="1"/>
    <col min="4350" max="4596" width="9.375" style="48"/>
    <col min="4597" max="4597" width="12.375" style="48" customWidth="1"/>
    <col min="4598" max="4598" width="34.375" style="48" customWidth="1"/>
    <col min="4599" max="4599" width="2.375" style="48" customWidth="1"/>
    <col min="4600" max="4601" width="8.375" style="48" customWidth="1"/>
    <col min="4602" max="4603" width="17.375" style="48" customWidth="1"/>
    <col min="4604" max="4604" width="0.375" style="48" customWidth="1"/>
    <col min="4605" max="4605" width="12.375" style="48" bestFit="1" customWidth="1"/>
    <col min="4606" max="4852" width="9.375" style="48"/>
    <col min="4853" max="4853" width="12.375" style="48" customWidth="1"/>
    <col min="4854" max="4854" width="34.375" style="48" customWidth="1"/>
    <col min="4855" max="4855" width="2.375" style="48" customWidth="1"/>
    <col min="4856" max="4857" width="8.375" style="48" customWidth="1"/>
    <col min="4858" max="4859" width="17.375" style="48" customWidth="1"/>
    <col min="4860" max="4860" width="0.375" style="48" customWidth="1"/>
    <col min="4861" max="4861" width="12.375" style="48" bestFit="1" customWidth="1"/>
    <col min="4862" max="5108" width="9.375" style="48"/>
    <col min="5109" max="5109" width="12.375" style="48" customWidth="1"/>
    <col min="5110" max="5110" width="34.375" style="48" customWidth="1"/>
    <col min="5111" max="5111" width="2.375" style="48" customWidth="1"/>
    <col min="5112" max="5113" width="8.375" style="48" customWidth="1"/>
    <col min="5114" max="5115" width="17.375" style="48" customWidth="1"/>
    <col min="5116" max="5116" width="0.375" style="48" customWidth="1"/>
    <col min="5117" max="5117" width="12.375" style="48" bestFit="1" customWidth="1"/>
    <col min="5118" max="5364" width="9.375" style="48"/>
    <col min="5365" max="5365" width="12.375" style="48" customWidth="1"/>
    <col min="5366" max="5366" width="34.375" style="48" customWidth="1"/>
    <col min="5367" max="5367" width="2.375" style="48" customWidth="1"/>
    <col min="5368" max="5369" width="8.375" style="48" customWidth="1"/>
    <col min="5370" max="5371" width="17.375" style="48" customWidth="1"/>
    <col min="5372" max="5372" width="0.375" style="48" customWidth="1"/>
    <col min="5373" max="5373" width="12.375" style="48" bestFit="1" customWidth="1"/>
    <col min="5374" max="5620" width="9.375" style="48"/>
    <col min="5621" max="5621" width="12.375" style="48" customWidth="1"/>
    <col min="5622" max="5622" width="34.375" style="48" customWidth="1"/>
    <col min="5623" max="5623" width="2.375" style="48" customWidth="1"/>
    <col min="5624" max="5625" width="8.375" style="48" customWidth="1"/>
    <col min="5626" max="5627" width="17.375" style="48" customWidth="1"/>
    <col min="5628" max="5628" width="0.375" style="48" customWidth="1"/>
    <col min="5629" max="5629" width="12.375" style="48" bestFit="1" customWidth="1"/>
    <col min="5630" max="5876" width="9.375" style="48"/>
    <col min="5877" max="5877" width="12.375" style="48" customWidth="1"/>
    <col min="5878" max="5878" width="34.375" style="48" customWidth="1"/>
    <col min="5879" max="5879" width="2.375" style="48" customWidth="1"/>
    <col min="5880" max="5881" width="8.375" style="48" customWidth="1"/>
    <col min="5882" max="5883" width="17.375" style="48" customWidth="1"/>
    <col min="5884" max="5884" width="0.375" style="48" customWidth="1"/>
    <col min="5885" max="5885" width="12.375" style="48" bestFit="1" customWidth="1"/>
    <col min="5886" max="6132" width="9.375" style="48"/>
    <col min="6133" max="6133" width="12.375" style="48" customWidth="1"/>
    <col min="6134" max="6134" width="34.375" style="48" customWidth="1"/>
    <col min="6135" max="6135" width="2.375" style="48" customWidth="1"/>
    <col min="6136" max="6137" width="8.375" style="48" customWidth="1"/>
    <col min="6138" max="6139" width="17.375" style="48" customWidth="1"/>
    <col min="6140" max="6140" width="0.375" style="48" customWidth="1"/>
    <col min="6141" max="6141" width="12.375" style="48" bestFit="1" customWidth="1"/>
    <col min="6142" max="6388" width="9.375" style="48"/>
    <col min="6389" max="6389" width="12.375" style="48" customWidth="1"/>
    <col min="6390" max="6390" width="34.375" style="48" customWidth="1"/>
    <col min="6391" max="6391" width="2.375" style="48" customWidth="1"/>
    <col min="6392" max="6393" width="8.375" style="48" customWidth="1"/>
    <col min="6394" max="6395" width="17.375" style="48" customWidth="1"/>
    <col min="6396" max="6396" width="0.375" style="48" customWidth="1"/>
    <col min="6397" max="6397" width="12.375" style="48" bestFit="1" customWidth="1"/>
    <col min="6398" max="6644" width="9.375" style="48"/>
    <col min="6645" max="6645" width="12.375" style="48" customWidth="1"/>
    <col min="6646" max="6646" width="34.375" style="48" customWidth="1"/>
    <col min="6647" max="6647" width="2.375" style="48" customWidth="1"/>
    <col min="6648" max="6649" width="8.375" style="48" customWidth="1"/>
    <col min="6650" max="6651" width="17.375" style="48" customWidth="1"/>
    <col min="6652" max="6652" width="0.375" style="48" customWidth="1"/>
    <col min="6653" max="6653" width="12.375" style="48" bestFit="1" customWidth="1"/>
    <col min="6654" max="6900" width="9.375" style="48"/>
    <col min="6901" max="6901" width="12.375" style="48" customWidth="1"/>
    <col min="6902" max="6902" width="34.375" style="48" customWidth="1"/>
    <col min="6903" max="6903" width="2.375" style="48" customWidth="1"/>
    <col min="6904" max="6905" width="8.375" style="48" customWidth="1"/>
    <col min="6906" max="6907" width="17.375" style="48" customWidth="1"/>
    <col min="6908" max="6908" width="0.375" style="48" customWidth="1"/>
    <col min="6909" max="6909" width="12.375" style="48" bestFit="1" customWidth="1"/>
    <col min="6910" max="7156" width="9.375" style="48"/>
    <col min="7157" max="7157" width="12.375" style="48" customWidth="1"/>
    <col min="7158" max="7158" width="34.375" style="48" customWidth="1"/>
    <col min="7159" max="7159" width="2.375" style="48" customWidth="1"/>
    <col min="7160" max="7161" width="8.375" style="48" customWidth="1"/>
    <col min="7162" max="7163" width="17.375" style="48" customWidth="1"/>
    <col min="7164" max="7164" width="0.375" style="48" customWidth="1"/>
    <col min="7165" max="7165" width="12.375" style="48" bestFit="1" customWidth="1"/>
    <col min="7166" max="7412" width="9.375" style="48"/>
    <col min="7413" max="7413" width="12.375" style="48" customWidth="1"/>
    <col min="7414" max="7414" width="34.375" style="48" customWidth="1"/>
    <col min="7415" max="7415" width="2.375" style="48" customWidth="1"/>
    <col min="7416" max="7417" width="8.375" style="48" customWidth="1"/>
    <col min="7418" max="7419" width="17.375" style="48" customWidth="1"/>
    <col min="7420" max="7420" width="0.375" style="48" customWidth="1"/>
    <col min="7421" max="7421" width="12.375" style="48" bestFit="1" customWidth="1"/>
    <col min="7422" max="7668" width="9.375" style="48"/>
    <col min="7669" max="7669" width="12.375" style="48" customWidth="1"/>
    <col min="7670" max="7670" width="34.375" style="48" customWidth="1"/>
    <col min="7671" max="7671" width="2.375" style="48" customWidth="1"/>
    <col min="7672" max="7673" width="8.375" style="48" customWidth="1"/>
    <col min="7674" max="7675" width="17.375" style="48" customWidth="1"/>
    <col min="7676" max="7676" width="0.375" style="48" customWidth="1"/>
    <col min="7677" max="7677" width="12.375" style="48" bestFit="1" customWidth="1"/>
    <col min="7678" max="7924" width="9.375" style="48"/>
    <col min="7925" max="7925" width="12.375" style="48" customWidth="1"/>
    <col min="7926" max="7926" width="34.375" style="48" customWidth="1"/>
    <col min="7927" max="7927" width="2.375" style="48" customWidth="1"/>
    <col min="7928" max="7929" width="8.375" style="48" customWidth="1"/>
    <col min="7930" max="7931" width="17.375" style="48" customWidth="1"/>
    <col min="7932" max="7932" width="0.375" style="48" customWidth="1"/>
    <col min="7933" max="7933" width="12.375" style="48" bestFit="1" customWidth="1"/>
    <col min="7934" max="8180" width="9.375" style="48"/>
    <col min="8181" max="8181" width="12.375" style="48" customWidth="1"/>
    <col min="8182" max="8182" width="34.375" style="48" customWidth="1"/>
    <col min="8183" max="8183" width="2.375" style="48" customWidth="1"/>
    <col min="8184" max="8185" width="8.375" style="48" customWidth="1"/>
    <col min="8186" max="8187" width="17.375" style="48" customWidth="1"/>
    <col min="8188" max="8188" width="0.375" style="48" customWidth="1"/>
    <col min="8189" max="8189" width="12.375" style="48" bestFit="1" customWidth="1"/>
    <col min="8190" max="8436" width="9.375" style="48"/>
    <col min="8437" max="8437" width="12.375" style="48" customWidth="1"/>
    <col min="8438" max="8438" width="34.375" style="48" customWidth="1"/>
    <col min="8439" max="8439" width="2.375" style="48" customWidth="1"/>
    <col min="8440" max="8441" width="8.375" style="48" customWidth="1"/>
    <col min="8442" max="8443" width="17.375" style="48" customWidth="1"/>
    <col min="8444" max="8444" width="0.375" style="48" customWidth="1"/>
    <col min="8445" max="8445" width="12.375" style="48" bestFit="1" customWidth="1"/>
    <col min="8446" max="8692" width="9.375" style="48"/>
    <col min="8693" max="8693" width="12.375" style="48" customWidth="1"/>
    <col min="8694" max="8694" width="34.375" style="48" customWidth="1"/>
    <col min="8695" max="8695" width="2.375" style="48" customWidth="1"/>
    <col min="8696" max="8697" width="8.375" style="48" customWidth="1"/>
    <col min="8698" max="8699" width="17.375" style="48" customWidth="1"/>
    <col min="8700" max="8700" width="0.375" style="48" customWidth="1"/>
    <col min="8701" max="8701" width="12.375" style="48" bestFit="1" customWidth="1"/>
    <col min="8702" max="8948" width="9.375" style="48"/>
    <col min="8949" max="8949" width="12.375" style="48" customWidth="1"/>
    <col min="8950" max="8950" width="34.375" style="48" customWidth="1"/>
    <col min="8951" max="8951" width="2.375" style="48" customWidth="1"/>
    <col min="8952" max="8953" width="8.375" style="48" customWidth="1"/>
    <col min="8954" max="8955" width="17.375" style="48" customWidth="1"/>
    <col min="8956" max="8956" width="0.375" style="48" customWidth="1"/>
    <col min="8957" max="8957" width="12.375" style="48" bestFit="1" customWidth="1"/>
    <col min="8958" max="9204" width="9.375" style="48"/>
    <col min="9205" max="9205" width="12.375" style="48" customWidth="1"/>
    <col min="9206" max="9206" width="34.375" style="48" customWidth="1"/>
    <col min="9207" max="9207" width="2.375" style="48" customWidth="1"/>
    <col min="9208" max="9209" width="8.375" style="48" customWidth="1"/>
    <col min="9210" max="9211" width="17.375" style="48" customWidth="1"/>
    <col min="9212" max="9212" width="0.375" style="48" customWidth="1"/>
    <col min="9213" max="9213" width="12.375" style="48" bestFit="1" customWidth="1"/>
    <col min="9214" max="9460" width="9.375" style="48"/>
    <col min="9461" max="9461" width="12.375" style="48" customWidth="1"/>
    <col min="9462" max="9462" width="34.375" style="48" customWidth="1"/>
    <col min="9463" max="9463" width="2.375" style="48" customWidth="1"/>
    <col min="9464" max="9465" width="8.375" style="48" customWidth="1"/>
    <col min="9466" max="9467" width="17.375" style="48" customWidth="1"/>
    <col min="9468" max="9468" width="0.375" style="48" customWidth="1"/>
    <col min="9469" max="9469" width="12.375" style="48" bestFit="1" customWidth="1"/>
    <col min="9470" max="9716" width="9.375" style="48"/>
    <col min="9717" max="9717" width="12.375" style="48" customWidth="1"/>
    <col min="9718" max="9718" width="34.375" style="48" customWidth="1"/>
    <col min="9719" max="9719" width="2.375" style="48" customWidth="1"/>
    <col min="9720" max="9721" width="8.375" style="48" customWidth="1"/>
    <col min="9722" max="9723" width="17.375" style="48" customWidth="1"/>
    <col min="9724" max="9724" width="0.375" style="48" customWidth="1"/>
    <col min="9725" max="9725" width="12.375" style="48" bestFit="1" customWidth="1"/>
    <col min="9726" max="9972" width="9.375" style="48"/>
    <col min="9973" max="9973" width="12.375" style="48" customWidth="1"/>
    <col min="9974" max="9974" width="34.375" style="48" customWidth="1"/>
    <col min="9975" max="9975" width="2.375" style="48" customWidth="1"/>
    <col min="9976" max="9977" width="8.375" style="48" customWidth="1"/>
    <col min="9978" max="9979" width="17.375" style="48" customWidth="1"/>
    <col min="9980" max="9980" width="0.375" style="48" customWidth="1"/>
    <col min="9981" max="9981" width="12.375" style="48" bestFit="1" customWidth="1"/>
    <col min="9982" max="10228" width="9.375" style="48"/>
    <col min="10229" max="10229" width="12.375" style="48" customWidth="1"/>
    <col min="10230" max="10230" width="34.375" style="48" customWidth="1"/>
    <col min="10231" max="10231" width="2.375" style="48" customWidth="1"/>
    <col min="10232" max="10233" width="8.375" style="48" customWidth="1"/>
    <col min="10234" max="10235" width="17.375" style="48" customWidth="1"/>
    <col min="10236" max="10236" width="0.375" style="48" customWidth="1"/>
    <col min="10237" max="10237" width="12.375" style="48" bestFit="1" customWidth="1"/>
    <col min="10238" max="10484" width="9.375" style="48"/>
    <col min="10485" max="10485" width="12.375" style="48" customWidth="1"/>
    <col min="10486" max="10486" width="34.375" style="48" customWidth="1"/>
    <col min="10487" max="10487" width="2.375" style="48" customWidth="1"/>
    <col min="10488" max="10489" width="8.375" style="48" customWidth="1"/>
    <col min="10490" max="10491" width="17.375" style="48" customWidth="1"/>
    <col min="10492" max="10492" width="0.375" style="48" customWidth="1"/>
    <col min="10493" max="10493" width="12.375" style="48" bestFit="1" customWidth="1"/>
    <col min="10494" max="10740" width="9.375" style="48"/>
    <col min="10741" max="10741" width="12.375" style="48" customWidth="1"/>
    <col min="10742" max="10742" width="34.375" style="48" customWidth="1"/>
    <col min="10743" max="10743" width="2.375" style="48" customWidth="1"/>
    <col min="10744" max="10745" width="8.375" style="48" customWidth="1"/>
    <col min="10746" max="10747" width="17.375" style="48" customWidth="1"/>
    <col min="10748" max="10748" width="0.375" style="48" customWidth="1"/>
    <col min="10749" max="10749" width="12.375" style="48" bestFit="1" customWidth="1"/>
    <col min="10750" max="10996" width="9.375" style="48"/>
    <col min="10997" max="10997" width="12.375" style="48" customWidth="1"/>
    <col min="10998" max="10998" width="34.375" style="48" customWidth="1"/>
    <col min="10999" max="10999" width="2.375" style="48" customWidth="1"/>
    <col min="11000" max="11001" width="8.375" style="48" customWidth="1"/>
    <col min="11002" max="11003" width="17.375" style="48" customWidth="1"/>
    <col min="11004" max="11004" width="0.375" style="48" customWidth="1"/>
    <col min="11005" max="11005" width="12.375" style="48" bestFit="1" customWidth="1"/>
    <col min="11006" max="11252" width="9.375" style="48"/>
    <col min="11253" max="11253" width="12.375" style="48" customWidth="1"/>
    <col min="11254" max="11254" width="34.375" style="48" customWidth="1"/>
    <col min="11255" max="11255" width="2.375" style="48" customWidth="1"/>
    <col min="11256" max="11257" width="8.375" style="48" customWidth="1"/>
    <col min="11258" max="11259" width="17.375" style="48" customWidth="1"/>
    <col min="11260" max="11260" width="0.375" style="48" customWidth="1"/>
    <col min="11261" max="11261" width="12.375" style="48" bestFit="1" customWidth="1"/>
    <col min="11262" max="11508" width="9.375" style="48"/>
    <col min="11509" max="11509" width="12.375" style="48" customWidth="1"/>
    <col min="11510" max="11510" width="34.375" style="48" customWidth="1"/>
    <col min="11511" max="11511" width="2.375" style="48" customWidth="1"/>
    <col min="11512" max="11513" width="8.375" style="48" customWidth="1"/>
    <col min="11514" max="11515" width="17.375" style="48" customWidth="1"/>
    <col min="11516" max="11516" width="0.375" style="48" customWidth="1"/>
    <col min="11517" max="11517" width="12.375" style="48" bestFit="1" customWidth="1"/>
    <col min="11518" max="11764" width="9.375" style="48"/>
    <col min="11765" max="11765" width="12.375" style="48" customWidth="1"/>
    <col min="11766" max="11766" width="34.375" style="48" customWidth="1"/>
    <col min="11767" max="11767" width="2.375" style="48" customWidth="1"/>
    <col min="11768" max="11769" width="8.375" style="48" customWidth="1"/>
    <col min="11770" max="11771" width="17.375" style="48" customWidth="1"/>
    <col min="11772" max="11772" width="0.375" style="48" customWidth="1"/>
    <col min="11773" max="11773" width="12.375" style="48" bestFit="1" customWidth="1"/>
    <col min="11774" max="12020" width="9.375" style="48"/>
    <col min="12021" max="12021" width="12.375" style="48" customWidth="1"/>
    <col min="12022" max="12022" width="34.375" style="48" customWidth="1"/>
    <col min="12023" max="12023" width="2.375" style="48" customWidth="1"/>
    <col min="12024" max="12025" width="8.375" style="48" customWidth="1"/>
    <col min="12026" max="12027" width="17.375" style="48" customWidth="1"/>
    <col min="12028" max="12028" width="0.375" style="48" customWidth="1"/>
    <col min="12029" max="12029" width="12.375" style="48" bestFit="1" customWidth="1"/>
    <col min="12030" max="12276" width="9.375" style="48"/>
    <col min="12277" max="12277" width="12.375" style="48" customWidth="1"/>
    <col min="12278" max="12278" width="34.375" style="48" customWidth="1"/>
    <col min="12279" max="12279" width="2.375" style="48" customWidth="1"/>
    <col min="12280" max="12281" width="8.375" style="48" customWidth="1"/>
    <col min="12282" max="12283" width="17.375" style="48" customWidth="1"/>
    <col min="12284" max="12284" width="0.375" style="48" customWidth="1"/>
    <col min="12285" max="12285" width="12.375" style="48" bestFit="1" customWidth="1"/>
    <col min="12286" max="12532" width="9.375" style="48"/>
    <col min="12533" max="12533" width="12.375" style="48" customWidth="1"/>
    <col min="12534" max="12534" width="34.375" style="48" customWidth="1"/>
    <col min="12535" max="12535" width="2.375" style="48" customWidth="1"/>
    <col min="12536" max="12537" width="8.375" style="48" customWidth="1"/>
    <col min="12538" max="12539" width="17.375" style="48" customWidth="1"/>
    <col min="12540" max="12540" width="0.375" style="48" customWidth="1"/>
    <col min="12541" max="12541" width="12.375" style="48" bestFit="1" customWidth="1"/>
    <col min="12542" max="12788" width="9.375" style="48"/>
    <col min="12789" max="12789" width="12.375" style="48" customWidth="1"/>
    <col min="12790" max="12790" width="34.375" style="48" customWidth="1"/>
    <col min="12791" max="12791" width="2.375" style="48" customWidth="1"/>
    <col min="12792" max="12793" width="8.375" style="48" customWidth="1"/>
    <col min="12794" max="12795" width="17.375" style="48" customWidth="1"/>
    <col min="12796" max="12796" width="0.375" style="48" customWidth="1"/>
    <col min="12797" max="12797" width="12.375" style="48" bestFit="1" customWidth="1"/>
    <col min="12798" max="13044" width="9.375" style="48"/>
    <col min="13045" max="13045" width="12.375" style="48" customWidth="1"/>
    <col min="13046" max="13046" width="34.375" style="48" customWidth="1"/>
    <col min="13047" max="13047" width="2.375" style="48" customWidth="1"/>
    <col min="13048" max="13049" width="8.375" style="48" customWidth="1"/>
    <col min="13050" max="13051" width="17.375" style="48" customWidth="1"/>
    <col min="13052" max="13052" width="0.375" style="48" customWidth="1"/>
    <col min="13053" max="13053" width="12.375" style="48" bestFit="1" customWidth="1"/>
    <col min="13054" max="13300" width="9.375" style="48"/>
    <col min="13301" max="13301" width="12.375" style="48" customWidth="1"/>
    <col min="13302" max="13302" width="34.375" style="48" customWidth="1"/>
    <col min="13303" max="13303" width="2.375" style="48" customWidth="1"/>
    <col min="13304" max="13305" width="8.375" style="48" customWidth="1"/>
    <col min="13306" max="13307" width="17.375" style="48" customWidth="1"/>
    <col min="13308" max="13308" width="0.375" style="48" customWidth="1"/>
    <col min="13309" max="13309" width="12.375" style="48" bestFit="1" customWidth="1"/>
    <col min="13310" max="13556" width="9.375" style="48"/>
    <col min="13557" max="13557" width="12.375" style="48" customWidth="1"/>
    <col min="13558" max="13558" width="34.375" style="48" customWidth="1"/>
    <col min="13559" max="13559" width="2.375" style="48" customWidth="1"/>
    <col min="13560" max="13561" width="8.375" style="48" customWidth="1"/>
    <col min="13562" max="13563" width="17.375" style="48" customWidth="1"/>
    <col min="13564" max="13564" width="0.375" style="48" customWidth="1"/>
    <col min="13565" max="13565" width="12.375" style="48" bestFit="1" customWidth="1"/>
    <col min="13566" max="13812" width="9.375" style="48"/>
    <col min="13813" max="13813" width="12.375" style="48" customWidth="1"/>
    <col min="13814" max="13814" width="34.375" style="48" customWidth="1"/>
    <col min="13815" max="13815" width="2.375" style="48" customWidth="1"/>
    <col min="13816" max="13817" width="8.375" style="48" customWidth="1"/>
    <col min="13818" max="13819" width="17.375" style="48" customWidth="1"/>
    <col min="13820" max="13820" width="0.375" style="48" customWidth="1"/>
    <col min="13821" max="13821" width="12.375" style="48" bestFit="1" customWidth="1"/>
    <col min="13822" max="14068" width="9.375" style="48"/>
    <col min="14069" max="14069" width="12.375" style="48" customWidth="1"/>
    <col min="14070" max="14070" width="34.375" style="48" customWidth="1"/>
    <col min="14071" max="14071" width="2.375" style="48" customWidth="1"/>
    <col min="14072" max="14073" width="8.375" style="48" customWidth="1"/>
    <col min="14074" max="14075" width="17.375" style="48" customWidth="1"/>
    <col min="14076" max="14076" width="0.375" style="48" customWidth="1"/>
    <col min="14077" max="14077" width="12.375" style="48" bestFit="1" customWidth="1"/>
    <col min="14078" max="14324" width="9.375" style="48"/>
    <col min="14325" max="14325" width="12.375" style="48" customWidth="1"/>
    <col min="14326" max="14326" width="34.375" style="48" customWidth="1"/>
    <col min="14327" max="14327" width="2.375" style="48" customWidth="1"/>
    <col min="14328" max="14329" width="8.375" style="48" customWidth="1"/>
    <col min="14330" max="14331" width="17.375" style="48" customWidth="1"/>
    <col min="14332" max="14332" width="0.375" style="48" customWidth="1"/>
    <col min="14333" max="14333" width="12.375" style="48" bestFit="1" customWidth="1"/>
    <col min="14334" max="14580" width="9.375" style="48"/>
    <col min="14581" max="14581" width="12.375" style="48" customWidth="1"/>
    <col min="14582" max="14582" width="34.375" style="48" customWidth="1"/>
    <col min="14583" max="14583" width="2.375" style="48" customWidth="1"/>
    <col min="14584" max="14585" width="8.375" style="48" customWidth="1"/>
    <col min="14586" max="14587" width="17.375" style="48" customWidth="1"/>
    <col min="14588" max="14588" width="0.375" style="48" customWidth="1"/>
    <col min="14589" max="14589" width="12.375" style="48" bestFit="1" customWidth="1"/>
    <col min="14590" max="14836" width="9.375" style="48"/>
    <col min="14837" max="14837" width="12.375" style="48" customWidth="1"/>
    <col min="14838" max="14838" width="34.375" style="48" customWidth="1"/>
    <col min="14839" max="14839" width="2.375" style="48" customWidth="1"/>
    <col min="14840" max="14841" width="8.375" style="48" customWidth="1"/>
    <col min="14842" max="14843" width="17.375" style="48" customWidth="1"/>
    <col min="14844" max="14844" width="0.375" style="48" customWidth="1"/>
    <col min="14845" max="14845" width="12.375" style="48" bestFit="1" customWidth="1"/>
    <col min="14846" max="15092" width="9.375" style="48"/>
    <col min="15093" max="15093" width="12.375" style="48" customWidth="1"/>
    <col min="15094" max="15094" width="34.375" style="48" customWidth="1"/>
    <col min="15095" max="15095" width="2.375" style="48" customWidth="1"/>
    <col min="15096" max="15097" width="8.375" style="48" customWidth="1"/>
    <col min="15098" max="15099" width="17.375" style="48" customWidth="1"/>
    <col min="15100" max="15100" width="0.375" style="48" customWidth="1"/>
    <col min="15101" max="15101" width="12.375" style="48" bestFit="1" customWidth="1"/>
    <col min="15102" max="15348" width="9.375" style="48"/>
    <col min="15349" max="15349" width="12.375" style="48" customWidth="1"/>
    <col min="15350" max="15350" width="34.375" style="48" customWidth="1"/>
    <col min="15351" max="15351" width="2.375" style="48" customWidth="1"/>
    <col min="15352" max="15353" width="8.375" style="48" customWidth="1"/>
    <col min="15354" max="15355" width="17.375" style="48" customWidth="1"/>
    <col min="15356" max="15356" width="0.375" style="48" customWidth="1"/>
    <col min="15357" max="15357" width="12.375" style="48" bestFit="1" customWidth="1"/>
    <col min="15358" max="15604" width="9.375" style="48"/>
    <col min="15605" max="15605" width="12.375" style="48" customWidth="1"/>
    <col min="15606" max="15606" width="34.375" style="48" customWidth="1"/>
    <col min="15607" max="15607" width="2.375" style="48" customWidth="1"/>
    <col min="15608" max="15609" width="8.375" style="48" customWidth="1"/>
    <col min="15610" max="15611" width="17.375" style="48" customWidth="1"/>
    <col min="15612" max="15612" width="0.375" style="48" customWidth="1"/>
    <col min="15613" max="15613" width="12.375" style="48" bestFit="1" customWidth="1"/>
    <col min="15614" max="15860" width="9.375" style="48"/>
    <col min="15861" max="15861" width="12.375" style="48" customWidth="1"/>
    <col min="15862" max="15862" width="34.375" style="48" customWidth="1"/>
    <col min="15863" max="15863" width="2.375" style="48" customWidth="1"/>
    <col min="15864" max="15865" width="8.375" style="48" customWidth="1"/>
    <col min="15866" max="15867" width="17.375" style="48" customWidth="1"/>
    <col min="15868" max="15868" width="0.375" style="48" customWidth="1"/>
    <col min="15869" max="15869" width="12.375" style="48" bestFit="1" customWidth="1"/>
    <col min="15870" max="16116" width="9.375" style="48"/>
    <col min="16117" max="16117" width="12.375" style="48" customWidth="1"/>
    <col min="16118" max="16118" width="34.375" style="48" customWidth="1"/>
    <col min="16119" max="16119" width="2.375" style="48" customWidth="1"/>
    <col min="16120" max="16121" width="8.375" style="48" customWidth="1"/>
    <col min="16122" max="16123" width="17.375" style="48" customWidth="1"/>
    <col min="16124" max="16124" width="0.375" style="48" customWidth="1"/>
    <col min="16125" max="16125" width="12.375" style="48" bestFit="1" customWidth="1"/>
    <col min="16126" max="16384" width="9.375" style="48"/>
  </cols>
  <sheetData>
    <row r="1" spans="1:11" x14ac:dyDescent="0.2">
      <c r="B1" s="66" t="str">
        <f>'التدفقات النقدية'!B1:E1</f>
        <v>شركة معرض الكيف للسيارات</v>
      </c>
      <c r="C1" s="66"/>
      <c r="D1" s="66"/>
      <c r="E1" s="66"/>
      <c r="F1" s="66"/>
      <c r="G1" s="66"/>
      <c r="H1" s="66"/>
      <c r="I1" s="66"/>
      <c r="J1" s="66"/>
    </row>
    <row r="2" spans="1:11" x14ac:dyDescent="0.2">
      <c r="B2" s="75" t="str">
        <f>'المركز المالي'!B2</f>
        <v>شركة ذات مسؤولية محدودة</v>
      </c>
      <c r="C2" s="66"/>
      <c r="D2" s="66"/>
      <c r="E2" s="66"/>
      <c r="F2" s="66"/>
      <c r="G2" s="66"/>
      <c r="H2" s="66"/>
      <c r="I2" s="66"/>
      <c r="J2" s="66"/>
    </row>
    <row r="3" spans="1:11" x14ac:dyDescent="0.2">
      <c r="B3" s="66" t="str">
        <f>'5-6'!B3</f>
        <v>ايضاحات حول القوائم المالية للسنة المنتهية في 31 ديسمبر 2024م</v>
      </c>
      <c r="C3" s="152"/>
      <c r="D3" s="152"/>
      <c r="E3" s="152"/>
      <c r="F3" s="152"/>
      <c r="G3" s="152"/>
      <c r="H3" s="152"/>
      <c r="I3" s="193"/>
      <c r="J3" s="193"/>
    </row>
    <row r="4" spans="1:11" x14ac:dyDescent="0.2">
      <c r="B4" s="101" t="s">
        <v>24</v>
      </c>
      <c r="C4" s="49"/>
      <c r="D4" s="49"/>
      <c r="E4" s="49"/>
      <c r="F4" s="49"/>
      <c r="G4" s="49"/>
      <c r="H4" s="49"/>
      <c r="I4" s="49"/>
      <c r="J4" s="49"/>
      <c r="K4" s="65"/>
    </row>
    <row r="5" spans="1:11" ht="6.75" customHeight="1" x14ac:dyDescent="0.2">
      <c r="B5" s="20"/>
      <c r="C5" s="20"/>
      <c r="D5" s="20"/>
      <c r="E5" s="99"/>
      <c r="F5" s="20"/>
      <c r="G5" s="99"/>
      <c r="H5" s="38"/>
      <c r="I5" s="38"/>
      <c r="J5" s="38"/>
    </row>
    <row r="6" spans="1:11" ht="32.25" customHeight="1" x14ac:dyDescent="0.5">
      <c r="A6" s="152"/>
      <c r="B6" s="133" t="s">
        <v>175</v>
      </c>
      <c r="C6" s="182" t="s">
        <v>114</v>
      </c>
      <c r="D6" s="183"/>
      <c r="E6" s="182" t="s">
        <v>115</v>
      </c>
      <c r="F6" s="183"/>
      <c r="G6" s="182" t="s">
        <v>116</v>
      </c>
      <c r="H6" s="132"/>
      <c r="I6" s="182" t="s">
        <v>202</v>
      </c>
      <c r="J6" s="132"/>
      <c r="K6" s="134" t="s">
        <v>33</v>
      </c>
    </row>
    <row r="7" spans="1:11" ht="32.25" customHeight="1" x14ac:dyDescent="0.2">
      <c r="B7" s="33" t="s">
        <v>42</v>
      </c>
      <c r="C7" s="79"/>
      <c r="D7" s="79"/>
      <c r="E7" s="79"/>
      <c r="F7" s="79"/>
      <c r="G7" s="79"/>
      <c r="H7" s="79"/>
      <c r="I7" s="79"/>
      <c r="J7" s="79"/>
      <c r="K7" s="79"/>
    </row>
    <row r="8" spans="1:11" ht="32.25" customHeight="1" x14ac:dyDescent="0.2">
      <c r="A8" s="48" t="s">
        <v>4</v>
      </c>
      <c r="B8" s="154" t="s">
        <v>217</v>
      </c>
      <c r="C8" s="15">
        <v>18181</v>
      </c>
      <c r="D8" s="15"/>
      <c r="E8" s="15">
        <v>5478</v>
      </c>
      <c r="F8" s="15"/>
      <c r="G8" s="15">
        <v>22800</v>
      </c>
      <c r="H8" s="15"/>
      <c r="I8" s="15">
        <v>0</v>
      </c>
      <c r="J8" s="15"/>
      <c r="K8" s="23">
        <f>SUM(C8:I8)</f>
        <v>46459</v>
      </c>
    </row>
    <row r="9" spans="1:11" ht="32.25" customHeight="1" x14ac:dyDescent="0.2">
      <c r="B9" s="154" t="s">
        <v>34</v>
      </c>
      <c r="C9" s="15">
        <v>4480</v>
      </c>
      <c r="D9" s="15"/>
      <c r="E9" s="15">
        <v>3174</v>
      </c>
      <c r="F9" s="15"/>
      <c r="G9" s="15">
        <v>349</v>
      </c>
      <c r="H9" s="15"/>
      <c r="I9" s="15">
        <v>27900</v>
      </c>
      <c r="J9" s="15"/>
      <c r="K9" s="23">
        <f>SUM(C9:I9)</f>
        <v>35903</v>
      </c>
    </row>
    <row r="10" spans="1:11" hidden="1" x14ac:dyDescent="0.2">
      <c r="B10" s="154" t="s">
        <v>113</v>
      </c>
      <c r="C10" s="16" t="e">
        <f>-SUMIF(#REF!,'7'!C6,#REF!)</f>
        <v>#REF!</v>
      </c>
      <c r="D10" s="15"/>
      <c r="E10" s="16" t="e">
        <f>-SUMIF(#REF!,'7'!E6,#REF!)</f>
        <v>#REF!</v>
      </c>
      <c r="F10" s="15"/>
      <c r="G10" s="16" t="e">
        <f>-SUMIF(#REF!,'7'!G6,#REF!)</f>
        <v>#REF!</v>
      </c>
      <c r="H10" s="15"/>
      <c r="I10" s="16"/>
      <c r="J10" s="15"/>
      <c r="K10" s="21" t="e">
        <f>SUM(C10:G10)</f>
        <v>#REF!</v>
      </c>
    </row>
    <row r="11" spans="1:11" x14ac:dyDescent="0.2">
      <c r="B11" s="195" t="s">
        <v>229</v>
      </c>
      <c r="C11" s="16">
        <v>0</v>
      </c>
      <c r="D11" s="15"/>
      <c r="E11" s="16">
        <v>0</v>
      </c>
      <c r="F11" s="15"/>
      <c r="G11" s="16">
        <v>-1000</v>
      </c>
      <c r="H11" s="15"/>
      <c r="I11" s="16">
        <v>0</v>
      </c>
      <c r="J11" s="15"/>
      <c r="K11" s="21">
        <f>SUM(C11:I11)</f>
        <v>-1000</v>
      </c>
    </row>
    <row r="12" spans="1:11" ht="30.75" customHeight="1" x14ac:dyDescent="0.2">
      <c r="B12" s="34" t="s">
        <v>218</v>
      </c>
      <c r="C12" s="22">
        <f>C9+C8</f>
        <v>22661</v>
      </c>
      <c r="D12" s="15"/>
      <c r="E12" s="22">
        <f>E9+E8</f>
        <v>8652</v>
      </c>
      <c r="F12" s="15"/>
      <c r="G12" s="22">
        <f>G8+G9+G11</f>
        <v>22149</v>
      </c>
      <c r="H12" s="15"/>
      <c r="I12" s="22">
        <f>SUM(I8:I11)</f>
        <v>27900</v>
      </c>
      <c r="J12" s="15"/>
      <c r="K12" s="22">
        <f>K11+K9+K8</f>
        <v>81362</v>
      </c>
    </row>
    <row r="13" spans="1:11" ht="24" customHeight="1" x14ac:dyDescent="0.2">
      <c r="B13" s="33" t="s">
        <v>35</v>
      </c>
      <c r="C13" s="15"/>
      <c r="D13" s="15"/>
      <c r="E13" s="15"/>
      <c r="F13" s="15"/>
      <c r="G13" s="15"/>
      <c r="H13" s="15"/>
      <c r="I13" s="15"/>
      <c r="J13" s="15"/>
      <c r="K13" s="23"/>
    </row>
    <row r="14" spans="1:11" ht="30.75" customHeight="1" x14ac:dyDescent="0.2">
      <c r="B14" s="154" t="s">
        <v>217</v>
      </c>
      <c r="C14" s="15">
        <v>3026</v>
      </c>
      <c r="D14" s="15"/>
      <c r="E14" s="15">
        <v>1846</v>
      </c>
      <c r="F14" s="15"/>
      <c r="G14" s="15">
        <v>6548</v>
      </c>
      <c r="H14" s="15"/>
      <c r="I14" s="15">
        <v>0</v>
      </c>
      <c r="J14" s="15"/>
      <c r="K14" s="15">
        <f>SUM(C14:G14)</f>
        <v>11420</v>
      </c>
    </row>
    <row r="15" spans="1:11" ht="30.75" customHeight="1" x14ac:dyDescent="0.2">
      <c r="B15" s="154" t="s">
        <v>193</v>
      </c>
      <c r="C15" s="15">
        <v>2068</v>
      </c>
      <c r="D15" s="15"/>
      <c r="E15" s="15">
        <v>1413</v>
      </c>
      <c r="F15" s="15"/>
      <c r="G15" s="15">
        <v>3395</v>
      </c>
      <c r="H15" s="15"/>
      <c r="I15" s="15">
        <v>2557</v>
      </c>
      <c r="J15" s="15"/>
      <c r="K15" s="23">
        <f>SUM(C15:I15)</f>
        <v>9433</v>
      </c>
    </row>
    <row r="16" spans="1:11" ht="30.75" hidden="1" customHeight="1" x14ac:dyDescent="0.2">
      <c r="B16" s="154" t="s">
        <v>113</v>
      </c>
      <c r="C16" s="16" t="e">
        <f>-SUMIF(#REF!,'7'!C6&amp;" - "&amp;'7'!$B$13,#REF!)</f>
        <v>#REF!</v>
      </c>
      <c r="D16" s="15"/>
      <c r="E16" s="16" t="e">
        <f>-SUMIF(#REF!,'7'!E6&amp;" - "&amp;'7'!$B$13,#REF!)</f>
        <v>#REF!</v>
      </c>
      <c r="F16" s="15"/>
      <c r="G16" s="16" t="e">
        <f>-SUMIF(#REF!,'7'!G6&amp;" - "&amp;'7'!$B$13,#REF!)</f>
        <v>#REF!</v>
      </c>
      <c r="H16" s="15"/>
      <c r="I16" s="16"/>
      <c r="J16" s="15"/>
      <c r="K16" s="21" t="e">
        <f>SUM(C16:G16)</f>
        <v>#REF!</v>
      </c>
    </row>
    <row r="17" spans="2:11" ht="30.75" customHeight="1" x14ac:dyDescent="0.2">
      <c r="B17" s="195" t="s">
        <v>229</v>
      </c>
      <c r="C17" s="16">
        <v>0</v>
      </c>
      <c r="D17" s="15"/>
      <c r="E17" s="16">
        <v>0</v>
      </c>
      <c r="F17" s="15"/>
      <c r="G17" s="16">
        <v>-413</v>
      </c>
      <c r="H17" s="15"/>
      <c r="I17" s="16">
        <v>0</v>
      </c>
      <c r="J17" s="15"/>
      <c r="K17" s="21">
        <f>SUM(C17:I17)</f>
        <v>-413</v>
      </c>
    </row>
    <row r="18" spans="2:11" ht="30.75" customHeight="1" x14ac:dyDescent="0.2">
      <c r="B18" s="34" t="s">
        <v>218</v>
      </c>
      <c r="C18" s="22">
        <f>C14+C15</f>
        <v>5094</v>
      </c>
      <c r="D18" s="15"/>
      <c r="E18" s="22">
        <f>E14+E15</f>
        <v>3259</v>
      </c>
      <c r="F18" s="15"/>
      <c r="G18" s="22">
        <f>G14+G15+G17</f>
        <v>9530</v>
      </c>
      <c r="H18" s="15"/>
      <c r="I18" s="22">
        <f>SUM(I14:I17)</f>
        <v>2557</v>
      </c>
      <c r="J18" s="15"/>
      <c r="K18" s="22">
        <f>K14+K15+K17</f>
        <v>20440</v>
      </c>
    </row>
    <row r="19" spans="2:11" ht="24" customHeight="1" x14ac:dyDescent="0.2">
      <c r="B19" s="33" t="s">
        <v>36</v>
      </c>
      <c r="C19" s="15"/>
      <c r="D19" s="15"/>
      <c r="E19" s="15"/>
      <c r="F19" s="15"/>
      <c r="G19" s="15"/>
      <c r="H19" s="15"/>
      <c r="I19" s="15"/>
      <c r="J19" s="15"/>
      <c r="K19" s="23"/>
    </row>
    <row r="20" spans="2:11" ht="30.75" customHeight="1" thickBot="1" x14ac:dyDescent="0.25">
      <c r="B20" s="34" t="s">
        <v>219</v>
      </c>
      <c r="C20" s="18">
        <f>C12-C18</f>
        <v>17567</v>
      </c>
      <c r="D20" s="35"/>
      <c r="E20" s="18">
        <f>E12-E18</f>
        <v>5393</v>
      </c>
      <c r="F20" s="35"/>
      <c r="G20" s="18">
        <f>G12-G18</f>
        <v>12619</v>
      </c>
      <c r="H20" s="35"/>
      <c r="I20" s="18">
        <f>I12-I18</f>
        <v>25343</v>
      </c>
      <c r="J20" s="35"/>
      <c r="K20" s="18">
        <f>K12-K18</f>
        <v>60922</v>
      </c>
    </row>
    <row r="21" spans="2:11" ht="30.75" customHeight="1" thickTop="1" x14ac:dyDescent="0.2">
      <c r="B21" s="34" t="s">
        <v>166</v>
      </c>
      <c r="C21" s="36">
        <f>C8-C14</f>
        <v>15155</v>
      </c>
      <c r="D21" s="17"/>
      <c r="E21" s="36">
        <f>E8-E14</f>
        <v>3632</v>
      </c>
      <c r="F21" s="17"/>
      <c r="G21" s="36">
        <f>G8-G14</f>
        <v>16252</v>
      </c>
      <c r="H21" s="17"/>
      <c r="I21" s="36">
        <v>0</v>
      </c>
      <c r="J21" s="17"/>
      <c r="K21" s="36">
        <f>K8-K14</f>
        <v>35039</v>
      </c>
    </row>
    <row r="22" spans="2:11" x14ac:dyDescent="0.2">
      <c r="B22" s="20"/>
      <c r="C22" s="20"/>
    </row>
    <row r="23" spans="2:11" x14ac:dyDescent="0.2">
      <c r="B23" s="65"/>
      <c r="C23" s="65"/>
      <c r="D23" s="65"/>
      <c r="E23" s="65"/>
      <c r="F23" s="65"/>
      <c r="G23" s="65"/>
      <c r="H23" s="65"/>
      <c r="I23" s="65"/>
      <c r="J23" s="65"/>
      <c r="K23" s="65"/>
    </row>
    <row r="24" spans="2:11" x14ac:dyDescent="0.2">
      <c r="B24" s="214">
        <v>17</v>
      </c>
      <c r="C24" s="214"/>
      <c r="D24" s="214"/>
      <c r="E24" s="214"/>
      <c r="F24" s="214"/>
      <c r="G24" s="214"/>
      <c r="H24" s="214"/>
      <c r="I24" s="214"/>
      <c r="J24" s="214"/>
      <c r="K24" s="214"/>
    </row>
    <row r="25" spans="2:11" x14ac:dyDescent="0.2">
      <c r="B25" s="206"/>
      <c r="C25" s="206"/>
      <c r="D25" s="206"/>
      <c r="E25" s="206"/>
      <c r="F25" s="206"/>
      <c r="G25" s="206"/>
      <c r="H25" s="206"/>
      <c r="I25" s="206"/>
      <c r="J25" s="206"/>
      <c r="K25" s="206"/>
    </row>
  </sheetData>
  <mergeCells count="1">
    <mergeCell ref="B24:K25"/>
  </mergeCells>
  <printOptions horizontalCentered="1"/>
  <pageMargins left="0.59055118110236227" right="0.6692913385826772" top="0.62992125984251968" bottom="0" header="0" footer="0"/>
  <pageSetup paperSize="9" scale="90" firstPageNumber="5"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7">
    <tabColor rgb="FFFFFF00"/>
  </sheetPr>
  <dimension ref="B1:O37"/>
  <sheetViews>
    <sheetView rightToLeft="1" topLeftCell="B19" zoomScale="130" zoomScaleNormal="130" zoomScaleSheetLayoutView="100" zoomScalePageLayoutView="90" workbookViewId="0">
      <selection activeCell="B38" sqref="B38"/>
    </sheetView>
  </sheetViews>
  <sheetFormatPr defaultColWidth="9.375" defaultRowHeight="20.25" x14ac:dyDescent="0.2"/>
  <cols>
    <col min="1" max="1" width="1.625" style="89" customWidth="1"/>
    <col min="2" max="2" width="51.5" style="89" customWidth="1"/>
    <col min="3" max="3" width="14.875" style="89" customWidth="1"/>
    <col min="4" max="4" width="1.75" style="89" customWidth="1"/>
    <col min="5" max="5" width="13.625" style="89" customWidth="1"/>
    <col min="6" max="7" width="1.625" style="89" customWidth="1"/>
    <col min="8" max="9" width="12.375" style="89" bestFit="1" customWidth="1"/>
    <col min="10" max="252" width="9.375" style="89"/>
    <col min="253" max="253" width="12.375" style="89" customWidth="1"/>
    <col min="254" max="254" width="15.375" style="89" customWidth="1"/>
    <col min="255" max="255" width="24" style="89" customWidth="1"/>
    <col min="256" max="256" width="9.25" style="89" customWidth="1"/>
    <col min="257" max="257" width="4.375" style="89" customWidth="1"/>
    <col min="258" max="259" width="17.375" style="89" customWidth="1"/>
    <col min="260" max="260" width="0.375" style="89" customWidth="1"/>
    <col min="261" max="261" width="12.375" style="89" bestFit="1" customWidth="1"/>
    <col min="262" max="262" width="9.375" style="89"/>
    <col min="263" max="264" width="12.375" style="89" bestFit="1" customWidth="1"/>
    <col min="265" max="508" width="9.375" style="89"/>
    <col min="509" max="509" width="12.375" style="89" customWidth="1"/>
    <col min="510" max="510" width="15.375" style="89" customWidth="1"/>
    <col min="511" max="511" width="24" style="89" customWidth="1"/>
    <col min="512" max="512" width="9.25" style="89" customWidth="1"/>
    <col min="513" max="513" width="4.375" style="89" customWidth="1"/>
    <col min="514" max="515" width="17.375" style="89" customWidth="1"/>
    <col min="516" max="516" width="0.375" style="89" customWidth="1"/>
    <col min="517" max="517" width="12.375" style="89" bestFit="1" customWidth="1"/>
    <col min="518" max="518" width="9.375" style="89"/>
    <col min="519" max="520" width="12.375" style="89" bestFit="1" customWidth="1"/>
    <col min="521" max="764" width="9.375" style="89"/>
    <col min="765" max="765" width="12.375" style="89" customWidth="1"/>
    <col min="766" max="766" width="15.375" style="89" customWidth="1"/>
    <col min="767" max="767" width="24" style="89" customWidth="1"/>
    <col min="768" max="768" width="9.25" style="89" customWidth="1"/>
    <col min="769" max="769" width="4.375" style="89" customWidth="1"/>
    <col min="770" max="771" width="17.375" style="89" customWidth="1"/>
    <col min="772" max="772" width="0.375" style="89" customWidth="1"/>
    <col min="773" max="773" width="12.375" style="89" bestFit="1" customWidth="1"/>
    <col min="774" max="774" width="9.375" style="89"/>
    <col min="775" max="776" width="12.375" style="89" bestFit="1" customWidth="1"/>
    <col min="777" max="1020" width="9.375" style="89"/>
    <col min="1021" max="1021" width="12.375" style="89" customWidth="1"/>
    <col min="1022" max="1022" width="15.375" style="89" customWidth="1"/>
    <col min="1023" max="1023" width="24" style="89" customWidth="1"/>
    <col min="1024" max="1024" width="9.25" style="89" customWidth="1"/>
    <col min="1025" max="1025" width="4.375" style="89" customWidth="1"/>
    <col min="1026" max="1027" width="17.375" style="89" customWidth="1"/>
    <col min="1028" max="1028" width="0.375" style="89" customWidth="1"/>
    <col min="1029" max="1029" width="12.375" style="89" bestFit="1" customWidth="1"/>
    <col min="1030" max="1030" width="9.375" style="89"/>
    <col min="1031" max="1032" width="12.375" style="89" bestFit="1" customWidth="1"/>
    <col min="1033" max="1276" width="9.375" style="89"/>
    <col min="1277" max="1277" width="12.375" style="89" customWidth="1"/>
    <col min="1278" max="1278" width="15.375" style="89" customWidth="1"/>
    <col min="1279" max="1279" width="24" style="89" customWidth="1"/>
    <col min="1280" max="1280" width="9.25" style="89" customWidth="1"/>
    <col min="1281" max="1281" width="4.375" style="89" customWidth="1"/>
    <col min="1282" max="1283" width="17.375" style="89" customWidth="1"/>
    <col min="1284" max="1284" width="0.375" style="89" customWidth="1"/>
    <col min="1285" max="1285" width="12.375" style="89" bestFit="1" customWidth="1"/>
    <col min="1286" max="1286" width="9.375" style="89"/>
    <col min="1287" max="1288" width="12.375" style="89" bestFit="1" customWidth="1"/>
    <col min="1289" max="1532" width="9.375" style="89"/>
    <col min="1533" max="1533" width="12.375" style="89" customWidth="1"/>
    <col min="1534" max="1534" width="15.375" style="89" customWidth="1"/>
    <col min="1535" max="1535" width="24" style="89" customWidth="1"/>
    <col min="1536" max="1536" width="9.25" style="89" customWidth="1"/>
    <col min="1537" max="1537" width="4.375" style="89" customWidth="1"/>
    <col min="1538" max="1539" width="17.375" style="89" customWidth="1"/>
    <col min="1540" max="1540" width="0.375" style="89" customWidth="1"/>
    <col min="1541" max="1541" width="12.375" style="89" bestFit="1" customWidth="1"/>
    <col min="1542" max="1542" width="9.375" style="89"/>
    <col min="1543" max="1544" width="12.375" style="89" bestFit="1" customWidth="1"/>
    <col min="1545" max="1788" width="9.375" style="89"/>
    <col min="1789" max="1789" width="12.375" style="89" customWidth="1"/>
    <col min="1790" max="1790" width="15.375" style="89" customWidth="1"/>
    <col min="1791" max="1791" width="24" style="89" customWidth="1"/>
    <col min="1792" max="1792" width="9.25" style="89" customWidth="1"/>
    <col min="1793" max="1793" width="4.375" style="89" customWidth="1"/>
    <col min="1794" max="1795" width="17.375" style="89" customWidth="1"/>
    <col min="1796" max="1796" width="0.375" style="89" customWidth="1"/>
    <col min="1797" max="1797" width="12.375" style="89" bestFit="1" customWidth="1"/>
    <col min="1798" max="1798" width="9.375" style="89"/>
    <col min="1799" max="1800" width="12.375" style="89" bestFit="1" customWidth="1"/>
    <col min="1801" max="2044" width="9.375" style="89"/>
    <col min="2045" max="2045" width="12.375" style="89" customWidth="1"/>
    <col min="2046" max="2046" width="15.375" style="89" customWidth="1"/>
    <col min="2047" max="2047" width="24" style="89" customWidth="1"/>
    <col min="2048" max="2048" width="9.25" style="89" customWidth="1"/>
    <col min="2049" max="2049" width="4.375" style="89" customWidth="1"/>
    <col min="2050" max="2051" width="17.375" style="89" customWidth="1"/>
    <col min="2052" max="2052" width="0.375" style="89" customWidth="1"/>
    <col min="2053" max="2053" width="12.375" style="89" bestFit="1" customWidth="1"/>
    <col min="2054" max="2054" width="9.375" style="89"/>
    <col min="2055" max="2056" width="12.375" style="89" bestFit="1" customWidth="1"/>
    <col min="2057" max="2300" width="9.375" style="89"/>
    <col min="2301" max="2301" width="12.375" style="89" customWidth="1"/>
    <col min="2302" max="2302" width="15.375" style="89" customWidth="1"/>
    <col min="2303" max="2303" width="24" style="89" customWidth="1"/>
    <col min="2304" max="2304" width="9.25" style="89" customWidth="1"/>
    <col min="2305" max="2305" width="4.375" style="89" customWidth="1"/>
    <col min="2306" max="2307" width="17.375" style="89" customWidth="1"/>
    <col min="2308" max="2308" width="0.375" style="89" customWidth="1"/>
    <col min="2309" max="2309" width="12.375" style="89" bestFit="1" customWidth="1"/>
    <col min="2310" max="2310" width="9.375" style="89"/>
    <col min="2311" max="2312" width="12.375" style="89" bestFit="1" customWidth="1"/>
    <col min="2313" max="2556" width="9.375" style="89"/>
    <col min="2557" max="2557" width="12.375" style="89" customWidth="1"/>
    <col min="2558" max="2558" width="15.375" style="89" customWidth="1"/>
    <col min="2559" max="2559" width="24" style="89" customWidth="1"/>
    <col min="2560" max="2560" width="9.25" style="89" customWidth="1"/>
    <col min="2561" max="2561" width="4.375" style="89" customWidth="1"/>
    <col min="2562" max="2563" width="17.375" style="89" customWidth="1"/>
    <col min="2564" max="2564" width="0.375" style="89" customWidth="1"/>
    <col min="2565" max="2565" width="12.375" style="89" bestFit="1" customWidth="1"/>
    <col min="2566" max="2566" width="9.375" style="89"/>
    <col min="2567" max="2568" width="12.375" style="89" bestFit="1" customWidth="1"/>
    <col min="2569" max="2812" width="9.375" style="89"/>
    <col min="2813" max="2813" width="12.375" style="89" customWidth="1"/>
    <col min="2814" max="2814" width="15.375" style="89" customWidth="1"/>
    <col min="2815" max="2815" width="24" style="89" customWidth="1"/>
    <col min="2816" max="2816" width="9.25" style="89" customWidth="1"/>
    <col min="2817" max="2817" width="4.375" style="89" customWidth="1"/>
    <col min="2818" max="2819" width="17.375" style="89" customWidth="1"/>
    <col min="2820" max="2820" width="0.375" style="89" customWidth="1"/>
    <col min="2821" max="2821" width="12.375" style="89" bestFit="1" customWidth="1"/>
    <col min="2822" max="2822" width="9.375" style="89"/>
    <col min="2823" max="2824" width="12.375" style="89" bestFit="1" customWidth="1"/>
    <col min="2825" max="3068" width="9.375" style="89"/>
    <col min="3069" max="3069" width="12.375" style="89" customWidth="1"/>
    <col min="3070" max="3070" width="15.375" style="89" customWidth="1"/>
    <col min="3071" max="3071" width="24" style="89" customWidth="1"/>
    <col min="3072" max="3072" width="9.25" style="89" customWidth="1"/>
    <col min="3073" max="3073" width="4.375" style="89" customWidth="1"/>
    <col min="3074" max="3075" width="17.375" style="89" customWidth="1"/>
    <col min="3076" max="3076" width="0.375" style="89" customWidth="1"/>
    <col min="3077" max="3077" width="12.375" style="89" bestFit="1" customWidth="1"/>
    <col min="3078" max="3078" width="9.375" style="89"/>
    <col min="3079" max="3080" width="12.375" style="89" bestFit="1" customWidth="1"/>
    <col min="3081" max="3324" width="9.375" style="89"/>
    <col min="3325" max="3325" width="12.375" style="89" customWidth="1"/>
    <col min="3326" max="3326" width="15.375" style="89" customWidth="1"/>
    <col min="3327" max="3327" width="24" style="89" customWidth="1"/>
    <col min="3328" max="3328" width="9.25" style="89" customWidth="1"/>
    <col min="3329" max="3329" width="4.375" style="89" customWidth="1"/>
    <col min="3330" max="3331" width="17.375" style="89" customWidth="1"/>
    <col min="3332" max="3332" width="0.375" style="89" customWidth="1"/>
    <col min="3333" max="3333" width="12.375" style="89" bestFit="1" customWidth="1"/>
    <col min="3334" max="3334" width="9.375" style="89"/>
    <col min="3335" max="3336" width="12.375" style="89" bestFit="1" customWidth="1"/>
    <col min="3337" max="3580" width="9.375" style="89"/>
    <col min="3581" max="3581" width="12.375" style="89" customWidth="1"/>
    <col min="3582" max="3582" width="15.375" style="89" customWidth="1"/>
    <col min="3583" max="3583" width="24" style="89" customWidth="1"/>
    <col min="3584" max="3584" width="9.25" style="89" customWidth="1"/>
    <col min="3585" max="3585" width="4.375" style="89" customWidth="1"/>
    <col min="3586" max="3587" width="17.375" style="89" customWidth="1"/>
    <col min="3588" max="3588" width="0.375" style="89" customWidth="1"/>
    <col min="3589" max="3589" width="12.375" style="89" bestFit="1" customWidth="1"/>
    <col min="3590" max="3590" width="9.375" style="89"/>
    <col min="3591" max="3592" width="12.375" style="89" bestFit="1" customWidth="1"/>
    <col min="3593" max="3836" width="9.375" style="89"/>
    <col min="3837" max="3837" width="12.375" style="89" customWidth="1"/>
    <col min="3838" max="3838" width="15.375" style="89" customWidth="1"/>
    <col min="3839" max="3839" width="24" style="89" customWidth="1"/>
    <col min="3840" max="3840" width="9.25" style="89" customWidth="1"/>
    <col min="3841" max="3841" width="4.375" style="89" customWidth="1"/>
    <col min="3842" max="3843" width="17.375" style="89" customWidth="1"/>
    <col min="3844" max="3844" width="0.375" style="89" customWidth="1"/>
    <col min="3845" max="3845" width="12.375" style="89" bestFit="1" customWidth="1"/>
    <col min="3846" max="3846" width="9.375" style="89"/>
    <col min="3847" max="3848" width="12.375" style="89" bestFit="1" customWidth="1"/>
    <col min="3849" max="4092" width="9.375" style="89"/>
    <col min="4093" max="4093" width="12.375" style="89" customWidth="1"/>
    <col min="4094" max="4094" width="15.375" style="89" customWidth="1"/>
    <col min="4095" max="4095" width="24" style="89" customWidth="1"/>
    <col min="4096" max="4096" width="9.25" style="89" customWidth="1"/>
    <col min="4097" max="4097" width="4.375" style="89" customWidth="1"/>
    <col min="4098" max="4099" width="17.375" style="89" customWidth="1"/>
    <col min="4100" max="4100" width="0.375" style="89" customWidth="1"/>
    <col min="4101" max="4101" width="12.375" style="89" bestFit="1" customWidth="1"/>
    <col min="4102" max="4102" width="9.375" style="89"/>
    <col min="4103" max="4104" width="12.375" style="89" bestFit="1" customWidth="1"/>
    <col min="4105" max="4348" width="9.375" style="89"/>
    <col min="4349" max="4349" width="12.375" style="89" customWidth="1"/>
    <col min="4350" max="4350" width="15.375" style="89" customWidth="1"/>
    <col min="4351" max="4351" width="24" style="89" customWidth="1"/>
    <col min="4352" max="4352" width="9.25" style="89" customWidth="1"/>
    <col min="4353" max="4353" width="4.375" style="89" customWidth="1"/>
    <col min="4354" max="4355" width="17.375" style="89" customWidth="1"/>
    <col min="4356" max="4356" width="0.375" style="89" customWidth="1"/>
    <col min="4357" max="4357" width="12.375" style="89" bestFit="1" customWidth="1"/>
    <col min="4358" max="4358" width="9.375" style="89"/>
    <col min="4359" max="4360" width="12.375" style="89" bestFit="1" customWidth="1"/>
    <col min="4361" max="4604" width="9.375" style="89"/>
    <col min="4605" max="4605" width="12.375" style="89" customWidth="1"/>
    <col min="4606" max="4606" width="15.375" style="89" customWidth="1"/>
    <col min="4607" max="4607" width="24" style="89" customWidth="1"/>
    <col min="4608" max="4608" width="9.25" style="89" customWidth="1"/>
    <col min="4609" max="4609" width="4.375" style="89" customWidth="1"/>
    <col min="4610" max="4611" width="17.375" style="89" customWidth="1"/>
    <col min="4612" max="4612" width="0.375" style="89" customWidth="1"/>
    <col min="4613" max="4613" width="12.375" style="89" bestFit="1" customWidth="1"/>
    <col min="4614" max="4614" width="9.375" style="89"/>
    <col min="4615" max="4616" width="12.375" style="89" bestFit="1" customWidth="1"/>
    <col min="4617" max="4860" width="9.375" style="89"/>
    <col min="4861" max="4861" width="12.375" style="89" customWidth="1"/>
    <col min="4862" max="4862" width="15.375" style="89" customWidth="1"/>
    <col min="4863" max="4863" width="24" style="89" customWidth="1"/>
    <col min="4864" max="4864" width="9.25" style="89" customWidth="1"/>
    <col min="4865" max="4865" width="4.375" style="89" customWidth="1"/>
    <col min="4866" max="4867" width="17.375" style="89" customWidth="1"/>
    <col min="4868" max="4868" width="0.375" style="89" customWidth="1"/>
    <col min="4869" max="4869" width="12.375" style="89" bestFit="1" customWidth="1"/>
    <col min="4870" max="4870" width="9.375" style="89"/>
    <col min="4871" max="4872" width="12.375" style="89" bestFit="1" customWidth="1"/>
    <col min="4873" max="5116" width="9.375" style="89"/>
    <col min="5117" max="5117" width="12.375" style="89" customWidth="1"/>
    <col min="5118" max="5118" width="15.375" style="89" customWidth="1"/>
    <col min="5119" max="5119" width="24" style="89" customWidth="1"/>
    <col min="5120" max="5120" width="9.25" style="89" customWidth="1"/>
    <col min="5121" max="5121" width="4.375" style="89" customWidth="1"/>
    <col min="5122" max="5123" width="17.375" style="89" customWidth="1"/>
    <col min="5124" max="5124" width="0.375" style="89" customWidth="1"/>
    <col min="5125" max="5125" width="12.375" style="89" bestFit="1" customWidth="1"/>
    <col min="5126" max="5126" width="9.375" style="89"/>
    <col min="5127" max="5128" width="12.375" style="89" bestFit="1" customWidth="1"/>
    <col min="5129" max="5372" width="9.375" style="89"/>
    <col min="5373" max="5373" width="12.375" style="89" customWidth="1"/>
    <col min="5374" max="5374" width="15.375" style="89" customWidth="1"/>
    <col min="5375" max="5375" width="24" style="89" customWidth="1"/>
    <col min="5376" max="5376" width="9.25" style="89" customWidth="1"/>
    <col min="5377" max="5377" width="4.375" style="89" customWidth="1"/>
    <col min="5378" max="5379" width="17.375" style="89" customWidth="1"/>
    <col min="5380" max="5380" width="0.375" style="89" customWidth="1"/>
    <col min="5381" max="5381" width="12.375" style="89" bestFit="1" customWidth="1"/>
    <col min="5382" max="5382" width="9.375" style="89"/>
    <col min="5383" max="5384" width="12.375" style="89" bestFit="1" customWidth="1"/>
    <col min="5385" max="5628" width="9.375" style="89"/>
    <col min="5629" max="5629" width="12.375" style="89" customWidth="1"/>
    <col min="5630" max="5630" width="15.375" style="89" customWidth="1"/>
    <col min="5631" max="5631" width="24" style="89" customWidth="1"/>
    <col min="5632" max="5632" width="9.25" style="89" customWidth="1"/>
    <col min="5633" max="5633" width="4.375" style="89" customWidth="1"/>
    <col min="5634" max="5635" width="17.375" style="89" customWidth="1"/>
    <col min="5636" max="5636" width="0.375" style="89" customWidth="1"/>
    <col min="5637" max="5637" width="12.375" style="89" bestFit="1" customWidth="1"/>
    <col min="5638" max="5638" width="9.375" style="89"/>
    <col min="5639" max="5640" width="12.375" style="89" bestFit="1" customWidth="1"/>
    <col min="5641" max="5884" width="9.375" style="89"/>
    <col min="5885" max="5885" width="12.375" style="89" customWidth="1"/>
    <col min="5886" max="5886" width="15.375" style="89" customWidth="1"/>
    <col min="5887" max="5887" width="24" style="89" customWidth="1"/>
    <col min="5888" max="5888" width="9.25" style="89" customWidth="1"/>
    <col min="5889" max="5889" width="4.375" style="89" customWidth="1"/>
    <col min="5890" max="5891" width="17.375" style="89" customWidth="1"/>
    <col min="5892" max="5892" width="0.375" style="89" customWidth="1"/>
    <col min="5893" max="5893" width="12.375" style="89" bestFit="1" customWidth="1"/>
    <col min="5894" max="5894" width="9.375" style="89"/>
    <col min="5895" max="5896" width="12.375" style="89" bestFit="1" customWidth="1"/>
    <col min="5897" max="6140" width="9.375" style="89"/>
    <col min="6141" max="6141" width="12.375" style="89" customWidth="1"/>
    <col min="6142" max="6142" width="15.375" style="89" customWidth="1"/>
    <col min="6143" max="6143" width="24" style="89" customWidth="1"/>
    <col min="6144" max="6144" width="9.25" style="89" customWidth="1"/>
    <col min="6145" max="6145" width="4.375" style="89" customWidth="1"/>
    <col min="6146" max="6147" width="17.375" style="89" customWidth="1"/>
    <col min="6148" max="6148" width="0.375" style="89" customWidth="1"/>
    <col min="6149" max="6149" width="12.375" style="89" bestFit="1" customWidth="1"/>
    <col min="6150" max="6150" width="9.375" style="89"/>
    <col min="6151" max="6152" width="12.375" style="89" bestFit="1" customWidth="1"/>
    <col min="6153" max="6396" width="9.375" style="89"/>
    <col min="6397" max="6397" width="12.375" style="89" customWidth="1"/>
    <col min="6398" max="6398" width="15.375" style="89" customWidth="1"/>
    <col min="6399" max="6399" width="24" style="89" customWidth="1"/>
    <col min="6400" max="6400" width="9.25" style="89" customWidth="1"/>
    <col min="6401" max="6401" width="4.375" style="89" customWidth="1"/>
    <col min="6402" max="6403" width="17.375" style="89" customWidth="1"/>
    <col min="6404" max="6404" width="0.375" style="89" customWidth="1"/>
    <col min="6405" max="6405" width="12.375" style="89" bestFit="1" customWidth="1"/>
    <col min="6406" max="6406" width="9.375" style="89"/>
    <col min="6407" max="6408" width="12.375" style="89" bestFit="1" customWidth="1"/>
    <col min="6409" max="6652" width="9.375" style="89"/>
    <col min="6653" max="6653" width="12.375" style="89" customWidth="1"/>
    <col min="6654" max="6654" width="15.375" style="89" customWidth="1"/>
    <col min="6655" max="6655" width="24" style="89" customWidth="1"/>
    <col min="6656" max="6656" width="9.25" style="89" customWidth="1"/>
    <col min="6657" max="6657" width="4.375" style="89" customWidth="1"/>
    <col min="6658" max="6659" width="17.375" style="89" customWidth="1"/>
    <col min="6660" max="6660" width="0.375" style="89" customWidth="1"/>
    <col min="6661" max="6661" width="12.375" style="89" bestFit="1" customWidth="1"/>
    <col min="6662" max="6662" width="9.375" style="89"/>
    <col min="6663" max="6664" width="12.375" style="89" bestFit="1" customWidth="1"/>
    <col min="6665" max="6908" width="9.375" style="89"/>
    <col min="6909" max="6909" width="12.375" style="89" customWidth="1"/>
    <col min="6910" max="6910" width="15.375" style="89" customWidth="1"/>
    <col min="6911" max="6911" width="24" style="89" customWidth="1"/>
    <col min="6912" max="6912" width="9.25" style="89" customWidth="1"/>
    <col min="6913" max="6913" width="4.375" style="89" customWidth="1"/>
    <col min="6914" max="6915" width="17.375" style="89" customWidth="1"/>
    <col min="6916" max="6916" width="0.375" style="89" customWidth="1"/>
    <col min="6917" max="6917" width="12.375" style="89" bestFit="1" customWidth="1"/>
    <col min="6918" max="6918" width="9.375" style="89"/>
    <col min="6919" max="6920" width="12.375" style="89" bestFit="1" customWidth="1"/>
    <col min="6921" max="7164" width="9.375" style="89"/>
    <col min="7165" max="7165" width="12.375" style="89" customWidth="1"/>
    <col min="7166" max="7166" width="15.375" style="89" customWidth="1"/>
    <col min="7167" max="7167" width="24" style="89" customWidth="1"/>
    <col min="7168" max="7168" width="9.25" style="89" customWidth="1"/>
    <col min="7169" max="7169" width="4.375" style="89" customWidth="1"/>
    <col min="7170" max="7171" width="17.375" style="89" customWidth="1"/>
    <col min="7172" max="7172" width="0.375" style="89" customWidth="1"/>
    <col min="7173" max="7173" width="12.375" style="89" bestFit="1" customWidth="1"/>
    <col min="7174" max="7174" width="9.375" style="89"/>
    <col min="7175" max="7176" width="12.375" style="89" bestFit="1" customWidth="1"/>
    <col min="7177" max="7420" width="9.375" style="89"/>
    <col min="7421" max="7421" width="12.375" style="89" customWidth="1"/>
    <col min="7422" max="7422" width="15.375" style="89" customWidth="1"/>
    <col min="7423" max="7423" width="24" style="89" customWidth="1"/>
    <col min="7424" max="7424" width="9.25" style="89" customWidth="1"/>
    <col min="7425" max="7425" width="4.375" style="89" customWidth="1"/>
    <col min="7426" max="7427" width="17.375" style="89" customWidth="1"/>
    <col min="7428" max="7428" width="0.375" style="89" customWidth="1"/>
    <col min="7429" max="7429" width="12.375" style="89" bestFit="1" customWidth="1"/>
    <col min="7430" max="7430" width="9.375" style="89"/>
    <col min="7431" max="7432" width="12.375" style="89" bestFit="1" customWidth="1"/>
    <col min="7433" max="7676" width="9.375" style="89"/>
    <col min="7677" max="7677" width="12.375" style="89" customWidth="1"/>
    <col min="7678" max="7678" width="15.375" style="89" customWidth="1"/>
    <col min="7679" max="7679" width="24" style="89" customWidth="1"/>
    <col min="7680" max="7680" width="9.25" style="89" customWidth="1"/>
    <col min="7681" max="7681" width="4.375" style="89" customWidth="1"/>
    <col min="7682" max="7683" width="17.375" style="89" customWidth="1"/>
    <col min="7684" max="7684" width="0.375" style="89" customWidth="1"/>
    <col min="7685" max="7685" width="12.375" style="89" bestFit="1" customWidth="1"/>
    <col min="7686" max="7686" width="9.375" style="89"/>
    <col min="7687" max="7688" width="12.375" style="89" bestFit="1" customWidth="1"/>
    <col min="7689" max="7932" width="9.375" style="89"/>
    <col min="7933" max="7933" width="12.375" style="89" customWidth="1"/>
    <col min="7934" max="7934" width="15.375" style="89" customWidth="1"/>
    <col min="7935" max="7935" width="24" style="89" customWidth="1"/>
    <col min="7936" max="7936" width="9.25" style="89" customWidth="1"/>
    <col min="7937" max="7937" width="4.375" style="89" customWidth="1"/>
    <col min="7938" max="7939" width="17.375" style="89" customWidth="1"/>
    <col min="7940" max="7940" width="0.375" style="89" customWidth="1"/>
    <col min="7941" max="7941" width="12.375" style="89" bestFit="1" customWidth="1"/>
    <col min="7942" max="7942" width="9.375" style="89"/>
    <col min="7943" max="7944" width="12.375" style="89" bestFit="1" customWidth="1"/>
    <col min="7945" max="8188" width="9.375" style="89"/>
    <col min="8189" max="8189" width="12.375" style="89" customWidth="1"/>
    <col min="8190" max="8190" width="15.375" style="89" customWidth="1"/>
    <col min="8191" max="8191" width="24" style="89" customWidth="1"/>
    <col min="8192" max="8192" width="9.25" style="89" customWidth="1"/>
    <col min="8193" max="8193" width="4.375" style="89" customWidth="1"/>
    <col min="8194" max="8195" width="17.375" style="89" customWidth="1"/>
    <col min="8196" max="8196" width="0.375" style="89" customWidth="1"/>
    <col min="8197" max="8197" width="12.375" style="89" bestFit="1" customWidth="1"/>
    <col min="8198" max="8198" width="9.375" style="89"/>
    <col min="8199" max="8200" width="12.375" style="89" bestFit="1" customWidth="1"/>
    <col min="8201" max="8444" width="9.375" style="89"/>
    <col min="8445" max="8445" width="12.375" style="89" customWidth="1"/>
    <col min="8446" max="8446" width="15.375" style="89" customWidth="1"/>
    <col min="8447" max="8447" width="24" style="89" customWidth="1"/>
    <col min="8448" max="8448" width="9.25" style="89" customWidth="1"/>
    <col min="8449" max="8449" width="4.375" style="89" customWidth="1"/>
    <col min="8450" max="8451" width="17.375" style="89" customWidth="1"/>
    <col min="8452" max="8452" width="0.375" style="89" customWidth="1"/>
    <col min="8453" max="8453" width="12.375" style="89" bestFit="1" customWidth="1"/>
    <col min="8454" max="8454" width="9.375" style="89"/>
    <col min="8455" max="8456" width="12.375" style="89" bestFit="1" customWidth="1"/>
    <col min="8457" max="8700" width="9.375" style="89"/>
    <col min="8701" max="8701" width="12.375" style="89" customWidth="1"/>
    <col min="8702" max="8702" width="15.375" style="89" customWidth="1"/>
    <col min="8703" max="8703" width="24" style="89" customWidth="1"/>
    <col min="8704" max="8704" width="9.25" style="89" customWidth="1"/>
    <col min="8705" max="8705" width="4.375" style="89" customWidth="1"/>
    <col min="8706" max="8707" width="17.375" style="89" customWidth="1"/>
    <col min="8708" max="8708" width="0.375" style="89" customWidth="1"/>
    <col min="8709" max="8709" width="12.375" style="89" bestFit="1" customWidth="1"/>
    <col min="8710" max="8710" width="9.375" style="89"/>
    <col min="8711" max="8712" width="12.375" style="89" bestFit="1" customWidth="1"/>
    <col min="8713" max="8956" width="9.375" style="89"/>
    <col min="8957" max="8957" width="12.375" style="89" customWidth="1"/>
    <col min="8958" max="8958" width="15.375" style="89" customWidth="1"/>
    <col min="8959" max="8959" width="24" style="89" customWidth="1"/>
    <col min="8960" max="8960" width="9.25" style="89" customWidth="1"/>
    <col min="8961" max="8961" width="4.375" style="89" customWidth="1"/>
    <col min="8962" max="8963" width="17.375" style="89" customWidth="1"/>
    <col min="8964" max="8964" width="0.375" style="89" customWidth="1"/>
    <col min="8965" max="8965" width="12.375" style="89" bestFit="1" customWidth="1"/>
    <col min="8966" max="8966" width="9.375" style="89"/>
    <col min="8967" max="8968" width="12.375" style="89" bestFit="1" customWidth="1"/>
    <col min="8969" max="9212" width="9.375" style="89"/>
    <col min="9213" max="9213" width="12.375" style="89" customWidth="1"/>
    <col min="9214" max="9214" width="15.375" style="89" customWidth="1"/>
    <col min="9215" max="9215" width="24" style="89" customWidth="1"/>
    <col min="9216" max="9216" width="9.25" style="89" customWidth="1"/>
    <col min="9217" max="9217" width="4.375" style="89" customWidth="1"/>
    <col min="9218" max="9219" width="17.375" style="89" customWidth="1"/>
    <col min="9220" max="9220" width="0.375" style="89" customWidth="1"/>
    <col min="9221" max="9221" width="12.375" style="89" bestFit="1" customWidth="1"/>
    <col min="9222" max="9222" width="9.375" style="89"/>
    <col min="9223" max="9224" width="12.375" style="89" bestFit="1" customWidth="1"/>
    <col min="9225" max="9468" width="9.375" style="89"/>
    <col min="9469" max="9469" width="12.375" style="89" customWidth="1"/>
    <col min="9470" max="9470" width="15.375" style="89" customWidth="1"/>
    <col min="9471" max="9471" width="24" style="89" customWidth="1"/>
    <col min="9472" max="9472" width="9.25" style="89" customWidth="1"/>
    <col min="9473" max="9473" width="4.375" style="89" customWidth="1"/>
    <col min="9474" max="9475" width="17.375" style="89" customWidth="1"/>
    <col min="9476" max="9476" width="0.375" style="89" customWidth="1"/>
    <col min="9477" max="9477" width="12.375" style="89" bestFit="1" customWidth="1"/>
    <col min="9478" max="9478" width="9.375" style="89"/>
    <col min="9479" max="9480" width="12.375" style="89" bestFit="1" customWidth="1"/>
    <col min="9481" max="9724" width="9.375" style="89"/>
    <col min="9725" max="9725" width="12.375" style="89" customWidth="1"/>
    <col min="9726" max="9726" width="15.375" style="89" customWidth="1"/>
    <col min="9727" max="9727" width="24" style="89" customWidth="1"/>
    <col min="9728" max="9728" width="9.25" style="89" customWidth="1"/>
    <col min="9729" max="9729" width="4.375" style="89" customWidth="1"/>
    <col min="9730" max="9731" width="17.375" style="89" customWidth="1"/>
    <col min="9732" max="9732" width="0.375" style="89" customWidth="1"/>
    <col min="9733" max="9733" width="12.375" style="89" bestFit="1" customWidth="1"/>
    <col min="9734" max="9734" width="9.375" style="89"/>
    <col min="9735" max="9736" width="12.375" style="89" bestFit="1" customWidth="1"/>
    <col min="9737" max="9980" width="9.375" style="89"/>
    <col min="9981" max="9981" width="12.375" style="89" customWidth="1"/>
    <col min="9982" max="9982" width="15.375" style="89" customWidth="1"/>
    <col min="9983" max="9983" width="24" style="89" customWidth="1"/>
    <col min="9984" max="9984" width="9.25" style="89" customWidth="1"/>
    <col min="9985" max="9985" width="4.375" style="89" customWidth="1"/>
    <col min="9986" max="9987" width="17.375" style="89" customWidth="1"/>
    <col min="9988" max="9988" width="0.375" style="89" customWidth="1"/>
    <col min="9989" max="9989" width="12.375" style="89" bestFit="1" customWidth="1"/>
    <col min="9990" max="9990" width="9.375" style="89"/>
    <col min="9991" max="9992" width="12.375" style="89" bestFit="1" customWidth="1"/>
    <col min="9993" max="10236" width="9.375" style="89"/>
    <col min="10237" max="10237" width="12.375" style="89" customWidth="1"/>
    <col min="10238" max="10238" width="15.375" style="89" customWidth="1"/>
    <col min="10239" max="10239" width="24" style="89" customWidth="1"/>
    <col min="10240" max="10240" width="9.25" style="89" customWidth="1"/>
    <col min="10241" max="10241" width="4.375" style="89" customWidth="1"/>
    <col min="10242" max="10243" width="17.375" style="89" customWidth="1"/>
    <col min="10244" max="10244" width="0.375" style="89" customWidth="1"/>
    <col min="10245" max="10245" width="12.375" style="89" bestFit="1" customWidth="1"/>
    <col min="10246" max="10246" width="9.375" style="89"/>
    <col min="10247" max="10248" width="12.375" style="89" bestFit="1" customWidth="1"/>
    <col min="10249" max="10492" width="9.375" style="89"/>
    <col min="10493" max="10493" width="12.375" style="89" customWidth="1"/>
    <col min="10494" max="10494" width="15.375" style="89" customWidth="1"/>
    <col min="10495" max="10495" width="24" style="89" customWidth="1"/>
    <col min="10496" max="10496" width="9.25" style="89" customWidth="1"/>
    <col min="10497" max="10497" width="4.375" style="89" customWidth="1"/>
    <col min="10498" max="10499" width="17.375" style="89" customWidth="1"/>
    <col min="10500" max="10500" width="0.375" style="89" customWidth="1"/>
    <col min="10501" max="10501" width="12.375" style="89" bestFit="1" customWidth="1"/>
    <col min="10502" max="10502" width="9.375" style="89"/>
    <col min="10503" max="10504" width="12.375" style="89" bestFit="1" customWidth="1"/>
    <col min="10505" max="10748" width="9.375" style="89"/>
    <col min="10749" max="10749" width="12.375" style="89" customWidth="1"/>
    <col min="10750" max="10750" width="15.375" style="89" customWidth="1"/>
    <col min="10751" max="10751" width="24" style="89" customWidth="1"/>
    <col min="10752" max="10752" width="9.25" style="89" customWidth="1"/>
    <col min="10753" max="10753" width="4.375" style="89" customWidth="1"/>
    <col min="10754" max="10755" width="17.375" style="89" customWidth="1"/>
    <col min="10756" max="10756" width="0.375" style="89" customWidth="1"/>
    <col min="10757" max="10757" width="12.375" style="89" bestFit="1" customWidth="1"/>
    <col min="10758" max="10758" width="9.375" style="89"/>
    <col min="10759" max="10760" width="12.375" style="89" bestFit="1" customWidth="1"/>
    <col min="10761" max="11004" width="9.375" style="89"/>
    <col min="11005" max="11005" width="12.375" style="89" customWidth="1"/>
    <col min="11006" max="11006" width="15.375" style="89" customWidth="1"/>
    <col min="11007" max="11007" width="24" style="89" customWidth="1"/>
    <col min="11008" max="11008" width="9.25" style="89" customWidth="1"/>
    <col min="11009" max="11009" width="4.375" style="89" customWidth="1"/>
    <col min="11010" max="11011" width="17.375" style="89" customWidth="1"/>
    <col min="11012" max="11012" width="0.375" style="89" customWidth="1"/>
    <col min="11013" max="11013" width="12.375" style="89" bestFit="1" customWidth="1"/>
    <col min="11014" max="11014" width="9.375" style="89"/>
    <col min="11015" max="11016" width="12.375" style="89" bestFit="1" customWidth="1"/>
    <col min="11017" max="11260" width="9.375" style="89"/>
    <col min="11261" max="11261" width="12.375" style="89" customWidth="1"/>
    <col min="11262" max="11262" width="15.375" style="89" customWidth="1"/>
    <col min="11263" max="11263" width="24" style="89" customWidth="1"/>
    <col min="11264" max="11264" width="9.25" style="89" customWidth="1"/>
    <col min="11265" max="11265" width="4.375" style="89" customWidth="1"/>
    <col min="11266" max="11267" width="17.375" style="89" customWidth="1"/>
    <col min="11268" max="11268" width="0.375" style="89" customWidth="1"/>
    <col min="11269" max="11269" width="12.375" style="89" bestFit="1" customWidth="1"/>
    <col min="11270" max="11270" width="9.375" style="89"/>
    <col min="11271" max="11272" width="12.375" style="89" bestFit="1" customWidth="1"/>
    <col min="11273" max="11516" width="9.375" style="89"/>
    <col min="11517" max="11517" width="12.375" style="89" customWidth="1"/>
    <col min="11518" max="11518" width="15.375" style="89" customWidth="1"/>
    <col min="11519" max="11519" width="24" style="89" customWidth="1"/>
    <col min="11520" max="11520" width="9.25" style="89" customWidth="1"/>
    <col min="11521" max="11521" width="4.375" style="89" customWidth="1"/>
    <col min="11522" max="11523" width="17.375" style="89" customWidth="1"/>
    <col min="11524" max="11524" width="0.375" style="89" customWidth="1"/>
    <col min="11525" max="11525" width="12.375" style="89" bestFit="1" customWidth="1"/>
    <col min="11526" max="11526" width="9.375" style="89"/>
    <col min="11527" max="11528" width="12.375" style="89" bestFit="1" customWidth="1"/>
    <col min="11529" max="11772" width="9.375" style="89"/>
    <col min="11773" max="11773" width="12.375" style="89" customWidth="1"/>
    <col min="11774" max="11774" width="15.375" style="89" customWidth="1"/>
    <col min="11775" max="11775" width="24" style="89" customWidth="1"/>
    <col min="11776" max="11776" width="9.25" style="89" customWidth="1"/>
    <col min="11777" max="11777" width="4.375" style="89" customWidth="1"/>
    <col min="11778" max="11779" width="17.375" style="89" customWidth="1"/>
    <col min="11780" max="11780" width="0.375" style="89" customWidth="1"/>
    <col min="11781" max="11781" width="12.375" style="89" bestFit="1" customWidth="1"/>
    <col min="11782" max="11782" width="9.375" style="89"/>
    <col min="11783" max="11784" width="12.375" style="89" bestFit="1" customWidth="1"/>
    <col min="11785" max="12028" width="9.375" style="89"/>
    <col min="12029" max="12029" width="12.375" style="89" customWidth="1"/>
    <col min="12030" max="12030" width="15.375" style="89" customWidth="1"/>
    <col min="12031" max="12031" width="24" style="89" customWidth="1"/>
    <col min="12032" max="12032" width="9.25" style="89" customWidth="1"/>
    <col min="12033" max="12033" width="4.375" style="89" customWidth="1"/>
    <col min="12034" max="12035" width="17.375" style="89" customWidth="1"/>
    <col min="12036" max="12036" width="0.375" style="89" customWidth="1"/>
    <col min="12037" max="12037" width="12.375" style="89" bestFit="1" customWidth="1"/>
    <col min="12038" max="12038" width="9.375" style="89"/>
    <col min="12039" max="12040" width="12.375" style="89" bestFit="1" customWidth="1"/>
    <col min="12041" max="12284" width="9.375" style="89"/>
    <col min="12285" max="12285" width="12.375" style="89" customWidth="1"/>
    <col min="12286" max="12286" width="15.375" style="89" customWidth="1"/>
    <col min="12287" max="12287" width="24" style="89" customWidth="1"/>
    <col min="12288" max="12288" width="9.25" style="89" customWidth="1"/>
    <col min="12289" max="12289" width="4.375" style="89" customWidth="1"/>
    <col min="12290" max="12291" width="17.375" style="89" customWidth="1"/>
    <col min="12292" max="12292" width="0.375" style="89" customWidth="1"/>
    <col min="12293" max="12293" width="12.375" style="89" bestFit="1" customWidth="1"/>
    <col min="12294" max="12294" width="9.375" style="89"/>
    <col min="12295" max="12296" width="12.375" style="89" bestFit="1" customWidth="1"/>
    <col min="12297" max="12540" width="9.375" style="89"/>
    <col min="12541" max="12541" width="12.375" style="89" customWidth="1"/>
    <col min="12542" max="12542" width="15.375" style="89" customWidth="1"/>
    <col min="12543" max="12543" width="24" style="89" customWidth="1"/>
    <col min="12544" max="12544" width="9.25" style="89" customWidth="1"/>
    <col min="12545" max="12545" width="4.375" style="89" customWidth="1"/>
    <col min="12546" max="12547" width="17.375" style="89" customWidth="1"/>
    <col min="12548" max="12548" width="0.375" style="89" customWidth="1"/>
    <col min="12549" max="12549" width="12.375" style="89" bestFit="1" customWidth="1"/>
    <col min="12550" max="12550" width="9.375" style="89"/>
    <col min="12551" max="12552" width="12.375" style="89" bestFit="1" customWidth="1"/>
    <col min="12553" max="12796" width="9.375" style="89"/>
    <col min="12797" max="12797" width="12.375" style="89" customWidth="1"/>
    <col min="12798" max="12798" width="15.375" style="89" customWidth="1"/>
    <col min="12799" max="12799" width="24" style="89" customWidth="1"/>
    <col min="12800" max="12800" width="9.25" style="89" customWidth="1"/>
    <col min="12801" max="12801" width="4.375" style="89" customWidth="1"/>
    <col min="12802" max="12803" width="17.375" style="89" customWidth="1"/>
    <col min="12804" max="12804" width="0.375" style="89" customWidth="1"/>
    <col min="12805" max="12805" width="12.375" style="89" bestFit="1" customWidth="1"/>
    <col min="12806" max="12806" width="9.375" style="89"/>
    <col min="12807" max="12808" width="12.375" style="89" bestFit="1" customWidth="1"/>
    <col min="12809" max="13052" width="9.375" style="89"/>
    <col min="13053" max="13053" width="12.375" style="89" customWidth="1"/>
    <col min="13054" max="13054" width="15.375" style="89" customWidth="1"/>
    <col min="13055" max="13055" width="24" style="89" customWidth="1"/>
    <col min="13056" max="13056" width="9.25" style="89" customWidth="1"/>
    <col min="13057" max="13057" width="4.375" style="89" customWidth="1"/>
    <col min="13058" max="13059" width="17.375" style="89" customWidth="1"/>
    <col min="13060" max="13060" width="0.375" style="89" customWidth="1"/>
    <col min="13061" max="13061" width="12.375" style="89" bestFit="1" customWidth="1"/>
    <col min="13062" max="13062" width="9.375" style="89"/>
    <col min="13063" max="13064" width="12.375" style="89" bestFit="1" customWidth="1"/>
    <col min="13065" max="13308" width="9.375" style="89"/>
    <col min="13309" max="13309" width="12.375" style="89" customWidth="1"/>
    <col min="13310" max="13310" width="15.375" style="89" customWidth="1"/>
    <col min="13311" max="13311" width="24" style="89" customWidth="1"/>
    <col min="13312" max="13312" width="9.25" style="89" customWidth="1"/>
    <col min="13313" max="13313" width="4.375" style="89" customWidth="1"/>
    <col min="13314" max="13315" width="17.375" style="89" customWidth="1"/>
    <col min="13316" max="13316" width="0.375" style="89" customWidth="1"/>
    <col min="13317" max="13317" width="12.375" style="89" bestFit="1" customWidth="1"/>
    <col min="13318" max="13318" width="9.375" style="89"/>
    <col min="13319" max="13320" width="12.375" style="89" bestFit="1" customWidth="1"/>
    <col min="13321" max="13564" width="9.375" style="89"/>
    <col min="13565" max="13565" width="12.375" style="89" customWidth="1"/>
    <col min="13566" max="13566" width="15.375" style="89" customWidth="1"/>
    <col min="13567" max="13567" width="24" style="89" customWidth="1"/>
    <col min="13568" max="13568" width="9.25" style="89" customWidth="1"/>
    <col min="13569" max="13569" width="4.375" style="89" customWidth="1"/>
    <col min="13570" max="13571" width="17.375" style="89" customWidth="1"/>
    <col min="13572" max="13572" width="0.375" style="89" customWidth="1"/>
    <col min="13573" max="13573" width="12.375" style="89" bestFit="1" customWidth="1"/>
    <col min="13574" max="13574" width="9.375" style="89"/>
    <col min="13575" max="13576" width="12.375" style="89" bestFit="1" customWidth="1"/>
    <col min="13577" max="13820" width="9.375" style="89"/>
    <col min="13821" max="13821" width="12.375" style="89" customWidth="1"/>
    <col min="13822" max="13822" width="15.375" style="89" customWidth="1"/>
    <col min="13823" max="13823" width="24" style="89" customWidth="1"/>
    <col min="13824" max="13824" width="9.25" style="89" customWidth="1"/>
    <col min="13825" max="13825" width="4.375" style="89" customWidth="1"/>
    <col min="13826" max="13827" width="17.375" style="89" customWidth="1"/>
    <col min="13828" max="13828" width="0.375" style="89" customWidth="1"/>
    <col min="13829" max="13829" width="12.375" style="89" bestFit="1" customWidth="1"/>
    <col min="13830" max="13830" width="9.375" style="89"/>
    <col min="13831" max="13832" width="12.375" style="89" bestFit="1" customWidth="1"/>
    <col min="13833" max="14076" width="9.375" style="89"/>
    <col min="14077" max="14077" width="12.375" style="89" customWidth="1"/>
    <col min="14078" max="14078" width="15.375" style="89" customWidth="1"/>
    <col min="14079" max="14079" width="24" style="89" customWidth="1"/>
    <col min="14080" max="14080" width="9.25" style="89" customWidth="1"/>
    <col min="14081" max="14081" width="4.375" style="89" customWidth="1"/>
    <col min="14082" max="14083" width="17.375" style="89" customWidth="1"/>
    <col min="14084" max="14084" width="0.375" style="89" customWidth="1"/>
    <col min="14085" max="14085" width="12.375" style="89" bestFit="1" customWidth="1"/>
    <col min="14086" max="14086" width="9.375" style="89"/>
    <col min="14087" max="14088" width="12.375" style="89" bestFit="1" customWidth="1"/>
    <col min="14089" max="14332" width="9.375" style="89"/>
    <col min="14333" max="14333" width="12.375" style="89" customWidth="1"/>
    <col min="14334" max="14334" width="15.375" style="89" customWidth="1"/>
    <col min="14335" max="14335" width="24" style="89" customWidth="1"/>
    <col min="14336" max="14336" width="9.25" style="89" customWidth="1"/>
    <col min="14337" max="14337" width="4.375" style="89" customWidth="1"/>
    <col min="14338" max="14339" width="17.375" style="89" customWidth="1"/>
    <col min="14340" max="14340" width="0.375" style="89" customWidth="1"/>
    <col min="14341" max="14341" width="12.375" style="89" bestFit="1" customWidth="1"/>
    <col min="14342" max="14342" width="9.375" style="89"/>
    <col min="14343" max="14344" width="12.375" style="89" bestFit="1" customWidth="1"/>
    <col min="14345" max="14588" width="9.375" style="89"/>
    <col min="14589" max="14589" width="12.375" style="89" customWidth="1"/>
    <col min="14590" max="14590" width="15.375" style="89" customWidth="1"/>
    <col min="14591" max="14591" width="24" style="89" customWidth="1"/>
    <col min="14592" max="14592" width="9.25" style="89" customWidth="1"/>
    <col min="14593" max="14593" width="4.375" style="89" customWidth="1"/>
    <col min="14594" max="14595" width="17.375" style="89" customWidth="1"/>
    <col min="14596" max="14596" width="0.375" style="89" customWidth="1"/>
    <col min="14597" max="14597" width="12.375" style="89" bestFit="1" customWidth="1"/>
    <col min="14598" max="14598" width="9.375" style="89"/>
    <col min="14599" max="14600" width="12.375" style="89" bestFit="1" customWidth="1"/>
    <col min="14601" max="14844" width="9.375" style="89"/>
    <col min="14845" max="14845" width="12.375" style="89" customWidth="1"/>
    <col min="14846" max="14846" width="15.375" style="89" customWidth="1"/>
    <col min="14847" max="14847" width="24" style="89" customWidth="1"/>
    <col min="14848" max="14848" width="9.25" style="89" customWidth="1"/>
    <col min="14849" max="14849" width="4.375" style="89" customWidth="1"/>
    <col min="14850" max="14851" width="17.375" style="89" customWidth="1"/>
    <col min="14852" max="14852" width="0.375" style="89" customWidth="1"/>
    <col min="14853" max="14853" width="12.375" style="89" bestFit="1" customWidth="1"/>
    <col min="14854" max="14854" width="9.375" style="89"/>
    <col min="14855" max="14856" width="12.375" style="89" bestFit="1" customWidth="1"/>
    <col min="14857" max="15100" width="9.375" style="89"/>
    <col min="15101" max="15101" width="12.375" style="89" customWidth="1"/>
    <col min="15102" max="15102" width="15.375" style="89" customWidth="1"/>
    <col min="15103" max="15103" width="24" style="89" customWidth="1"/>
    <col min="15104" max="15104" width="9.25" style="89" customWidth="1"/>
    <col min="15105" max="15105" width="4.375" style="89" customWidth="1"/>
    <col min="15106" max="15107" width="17.375" style="89" customWidth="1"/>
    <col min="15108" max="15108" width="0.375" style="89" customWidth="1"/>
    <col min="15109" max="15109" width="12.375" style="89" bestFit="1" customWidth="1"/>
    <col min="15110" max="15110" width="9.375" style="89"/>
    <col min="15111" max="15112" width="12.375" style="89" bestFit="1" customWidth="1"/>
    <col min="15113" max="15356" width="9.375" style="89"/>
    <col min="15357" max="15357" width="12.375" style="89" customWidth="1"/>
    <col min="15358" max="15358" width="15.375" style="89" customWidth="1"/>
    <col min="15359" max="15359" width="24" style="89" customWidth="1"/>
    <col min="15360" max="15360" width="9.25" style="89" customWidth="1"/>
    <col min="15361" max="15361" width="4.375" style="89" customWidth="1"/>
    <col min="15362" max="15363" width="17.375" style="89" customWidth="1"/>
    <col min="15364" max="15364" width="0.375" style="89" customWidth="1"/>
    <col min="15365" max="15365" width="12.375" style="89" bestFit="1" customWidth="1"/>
    <col min="15366" max="15366" width="9.375" style="89"/>
    <col min="15367" max="15368" width="12.375" style="89" bestFit="1" customWidth="1"/>
    <col min="15369" max="15612" width="9.375" style="89"/>
    <col min="15613" max="15613" width="12.375" style="89" customWidth="1"/>
    <col min="15614" max="15614" width="15.375" style="89" customWidth="1"/>
    <col min="15615" max="15615" width="24" style="89" customWidth="1"/>
    <col min="15616" max="15616" width="9.25" style="89" customWidth="1"/>
    <col min="15617" max="15617" width="4.375" style="89" customWidth="1"/>
    <col min="15618" max="15619" width="17.375" style="89" customWidth="1"/>
    <col min="15620" max="15620" width="0.375" style="89" customWidth="1"/>
    <col min="15621" max="15621" width="12.375" style="89" bestFit="1" customWidth="1"/>
    <col min="15622" max="15622" width="9.375" style="89"/>
    <col min="15623" max="15624" width="12.375" style="89" bestFit="1" customWidth="1"/>
    <col min="15625" max="15868" width="9.375" style="89"/>
    <col min="15869" max="15869" width="12.375" style="89" customWidth="1"/>
    <col min="15870" max="15870" width="15.375" style="89" customWidth="1"/>
    <col min="15871" max="15871" width="24" style="89" customWidth="1"/>
    <col min="15872" max="15872" width="9.25" style="89" customWidth="1"/>
    <col min="15873" max="15873" width="4.375" style="89" customWidth="1"/>
    <col min="15874" max="15875" width="17.375" style="89" customWidth="1"/>
    <col min="15876" max="15876" width="0.375" style="89" customWidth="1"/>
    <col min="15877" max="15877" width="12.375" style="89" bestFit="1" customWidth="1"/>
    <col min="15878" max="15878" width="9.375" style="89"/>
    <col min="15879" max="15880" width="12.375" style="89" bestFit="1" customWidth="1"/>
    <col min="15881" max="16124" width="9.375" style="89"/>
    <col min="16125" max="16125" width="12.375" style="89" customWidth="1"/>
    <col min="16126" max="16126" width="15.375" style="89" customWidth="1"/>
    <col min="16127" max="16127" width="24" style="89" customWidth="1"/>
    <col min="16128" max="16128" width="9.25" style="89" customWidth="1"/>
    <col min="16129" max="16129" width="4.375" style="89" customWidth="1"/>
    <col min="16130" max="16131" width="17.375" style="89" customWidth="1"/>
    <col min="16132" max="16132" width="0.375" style="89" customWidth="1"/>
    <col min="16133" max="16133" width="12.375" style="89" bestFit="1" customWidth="1"/>
    <col min="16134" max="16134" width="9.375" style="89"/>
    <col min="16135" max="16136" width="12.375" style="89" bestFit="1" customWidth="1"/>
    <col min="16137" max="16384" width="9.375" style="89"/>
  </cols>
  <sheetData>
    <row r="1" spans="2:11" s="48" customFormat="1" x14ac:dyDescent="0.2">
      <c r="B1" s="66" t="str">
        <f>'المركز المالي'!B1</f>
        <v>شركة معرض الكيف للسيارات</v>
      </c>
      <c r="C1" s="66"/>
      <c r="D1" s="66"/>
      <c r="E1" s="66"/>
      <c r="F1" s="66"/>
      <c r="G1" s="66"/>
      <c r="H1" s="66"/>
      <c r="I1" s="66"/>
    </row>
    <row r="2" spans="2:11" s="48" customFormat="1" x14ac:dyDescent="0.2">
      <c r="B2" s="153" t="str">
        <f>'المركز المالي'!B2</f>
        <v>شركة ذات مسؤولية محدودة</v>
      </c>
      <c r="C2" s="187"/>
      <c r="D2" s="187"/>
      <c r="E2" s="153"/>
      <c r="F2" s="153"/>
      <c r="G2" s="152"/>
      <c r="H2" s="152"/>
    </row>
    <row r="3" spans="2:11" s="48" customFormat="1" x14ac:dyDescent="0.2">
      <c r="B3" s="210" t="str">
        <f>'7'!B3</f>
        <v>ايضاحات حول القوائم المالية للسنة المنتهية في 31 ديسمبر 2024م</v>
      </c>
      <c r="C3" s="210"/>
      <c r="D3" s="210"/>
      <c r="E3" s="210"/>
      <c r="F3" s="210"/>
      <c r="G3" s="152"/>
      <c r="H3" s="152"/>
      <c r="I3" s="152"/>
    </row>
    <row r="4" spans="2:11" s="48" customFormat="1" x14ac:dyDescent="0.2">
      <c r="B4" s="101" t="s">
        <v>24</v>
      </c>
      <c r="C4" s="101"/>
      <c r="D4" s="101"/>
      <c r="E4" s="101"/>
      <c r="F4" s="101"/>
      <c r="G4" s="152"/>
      <c r="H4" s="152"/>
      <c r="I4" s="152"/>
    </row>
    <row r="5" spans="2:11" x14ac:dyDescent="0.2">
      <c r="B5" s="152"/>
      <c r="C5" s="186"/>
      <c r="D5" s="186"/>
      <c r="E5" s="152"/>
      <c r="F5" s="152"/>
      <c r="G5" s="90"/>
    </row>
    <row r="6" spans="2:11" x14ac:dyDescent="0.2">
      <c r="B6" s="123" t="s">
        <v>157</v>
      </c>
      <c r="C6" s="91" t="s">
        <v>201</v>
      </c>
      <c r="D6" s="123"/>
      <c r="E6" s="91" t="s">
        <v>164</v>
      </c>
    </row>
    <row r="7" spans="2:11" s="48" customFormat="1" x14ac:dyDescent="0.2">
      <c r="B7" s="45" t="s">
        <v>104</v>
      </c>
      <c r="C7" s="42">
        <v>18309</v>
      </c>
      <c r="D7" s="45"/>
      <c r="E7" s="42">
        <v>4658</v>
      </c>
      <c r="F7" s="45"/>
    </row>
    <row r="8" spans="2:11" s="48" customFormat="1" x14ac:dyDescent="0.2">
      <c r="B8" s="45" t="s">
        <v>117</v>
      </c>
      <c r="C8" s="42">
        <v>356663</v>
      </c>
      <c r="D8" s="45"/>
      <c r="E8" s="42">
        <v>322884</v>
      </c>
      <c r="F8" s="45"/>
    </row>
    <row r="9" spans="2:11" s="92" customFormat="1" x14ac:dyDescent="0.2">
      <c r="B9" s="45" t="s">
        <v>37</v>
      </c>
      <c r="C9" s="42">
        <v>198150</v>
      </c>
      <c r="D9" s="45"/>
      <c r="E9" s="42">
        <v>366579</v>
      </c>
      <c r="F9" s="45"/>
      <c r="K9" s="169"/>
    </row>
    <row r="10" spans="2:11" s="92" customFormat="1" x14ac:dyDescent="0.2">
      <c r="B10" s="45" t="s">
        <v>158</v>
      </c>
      <c r="C10" s="42">
        <f>C18</f>
        <v>40535</v>
      </c>
      <c r="D10" s="45"/>
      <c r="E10" s="42">
        <v>32959</v>
      </c>
      <c r="F10" s="45"/>
    </row>
    <row r="11" spans="2:11" s="92" customFormat="1" ht="21" thickBot="1" x14ac:dyDescent="0.25">
      <c r="B11" s="130"/>
      <c r="C11" s="43">
        <f>SUM(C7:C10)</f>
        <v>613657</v>
      </c>
      <c r="D11" s="130"/>
      <c r="E11" s="43">
        <f>SUM(E7:E10)</f>
        <v>727080</v>
      </c>
      <c r="F11" s="130"/>
    </row>
    <row r="12" spans="2:11" s="92" customFormat="1" ht="70.150000000000006" customHeight="1" thickTop="1" x14ac:dyDescent="0.2">
      <c r="B12" s="216" t="s">
        <v>230</v>
      </c>
      <c r="C12" s="216"/>
      <c r="D12" s="216"/>
      <c r="E12" s="216"/>
      <c r="F12" s="216"/>
      <c r="H12" s="185"/>
    </row>
    <row r="13" spans="2:11" s="95" customFormat="1" x14ac:dyDescent="0.2">
      <c r="B13" s="124" t="s">
        <v>159</v>
      </c>
      <c r="C13" s="93" t="s">
        <v>201</v>
      </c>
      <c r="D13" s="124"/>
      <c r="E13" s="93" t="s">
        <v>164</v>
      </c>
      <c r="F13" s="124"/>
      <c r="G13" s="94"/>
    </row>
    <row r="14" spans="2:11" s="95" customFormat="1" x14ac:dyDescent="0.2">
      <c r="B14" s="46" t="s">
        <v>119</v>
      </c>
      <c r="C14" s="42">
        <v>14202</v>
      </c>
      <c r="D14" s="46"/>
      <c r="E14" s="42">
        <v>3881</v>
      </c>
      <c r="F14" s="46"/>
      <c r="G14" s="94"/>
    </row>
    <row r="15" spans="2:11" s="95" customFormat="1" x14ac:dyDescent="0.2">
      <c r="B15" s="46" t="s">
        <v>177</v>
      </c>
      <c r="C15" s="42">
        <v>11333</v>
      </c>
      <c r="D15" s="46"/>
      <c r="E15" s="42">
        <v>12500</v>
      </c>
      <c r="F15" s="46"/>
      <c r="G15" s="94"/>
    </row>
    <row r="16" spans="2:11" s="95" customFormat="1" x14ac:dyDescent="0.2">
      <c r="B16" s="46" t="s">
        <v>105</v>
      </c>
      <c r="C16" s="42">
        <v>15000</v>
      </c>
      <c r="D16" s="46"/>
      <c r="E16" s="42">
        <v>15000</v>
      </c>
      <c r="F16" s="46"/>
      <c r="G16" s="94"/>
    </row>
    <row r="17" spans="2:15" s="95" customFormat="1" x14ac:dyDescent="0.2">
      <c r="B17" s="46" t="s">
        <v>106</v>
      </c>
      <c r="C17" s="42">
        <v>0</v>
      </c>
      <c r="D17" s="46"/>
      <c r="E17" s="42">
        <v>1578</v>
      </c>
      <c r="F17" s="46"/>
      <c r="G17" s="94"/>
    </row>
    <row r="18" spans="2:15" s="95" customFormat="1" ht="21" thickBot="1" x14ac:dyDescent="0.25">
      <c r="B18" s="130"/>
      <c r="C18" s="44">
        <f>SUM(C14:C17)</f>
        <v>40535</v>
      </c>
      <c r="D18" s="130"/>
      <c r="E18" s="44">
        <f>SUM(E14:E17)</f>
        <v>32959</v>
      </c>
      <c r="F18" s="130"/>
      <c r="G18" s="94"/>
    </row>
    <row r="19" spans="2:15" ht="21" thickTop="1" x14ac:dyDescent="0.2">
      <c r="B19" s="86"/>
      <c r="C19" s="86"/>
      <c r="D19" s="86"/>
      <c r="E19" s="86"/>
      <c r="F19" s="86"/>
      <c r="J19"/>
      <c r="K19"/>
      <c r="L19"/>
      <c r="M19"/>
      <c r="N19"/>
      <c r="O19"/>
    </row>
    <row r="20" spans="2:15" s="92" customFormat="1" x14ac:dyDescent="0.2">
      <c r="B20" s="124" t="s">
        <v>160</v>
      </c>
      <c r="C20" s="124"/>
      <c r="D20" s="124"/>
      <c r="F20" s="124"/>
      <c r="J20"/>
      <c r="K20"/>
      <c r="L20"/>
      <c r="M20"/>
      <c r="N20"/>
      <c r="O20"/>
    </row>
    <row r="21" spans="2:15" s="92" customFormat="1" x14ac:dyDescent="0.2">
      <c r="B21" s="125" t="s">
        <v>61</v>
      </c>
      <c r="C21" s="93" t="s">
        <v>201</v>
      </c>
      <c r="D21" s="125"/>
      <c r="E21" s="93" t="s">
        <v>164</v>
      </c>
      <c r="F21" s="125"/>
      <c r="J21"/>
      <c r="K21"/>
      <c r="L21"/>
      <c r="M21"/>
      <c r="N21"/>
      <c r="O21"/>
    </row>
    <row r="22" spans="2:15" s="92" customFormat="1" x14ac:dyDescent="0.2">
      <c r="B22" s="130" t="s">
        <v>226</v>
      </c>
      <c r="C22" s="42">
        <v>0</v>
      </c>
      <c r="D22" s="130"/>
      <c r="E22" s="42">
        <v>1626281</v>
      </c>
      <c r="F22" s="130"/>
      <c r="I22" s="169">
        <f>C23-C22</f>
        <v>13079658</v>
      </c>
      <c r="J22"/>
      <c r="K22"/>
      <c r="L22"/>
      <c r="M22"/>
      <c r="N22"/>
      <c r="O22"/>
    </row>
    <row r="23" spans="2:15" s="92" customFormat="1" x14ac:dyDescent="0.2">
      <c r="B23" s="130" t="s">
        <v>62</v>
      </c>
      <c r="C23" s="42">
        <v>13079658</v>
      </c>
      <c r="D23" s="130"/>
      <c r="E23" s="42">
        <v>71655</v>
      </c>
      <c r="F23" s="130"/>
      <c r="H23" s="96"/>
      <c r="I23" s="92">
        <v>1579709</v>
      </c>
      <c r="J23"/>
      <c r="K23"/>
      <c r="L23"/>
      <c r="M23"/>
      <c r="N23"/>
      <c r="O23"/>
    </row>
    <row r="24" spans="2:15" s="92" customFormat="1" x14ac:dyDescent="0.2">
      <c r="B24" s="130" t="s">
        <v>63</v>
      </c>
      <c r="C24" s="17">
        <v>-60922</v>
      </c>
      <c r="D24" s="130"/>
      <c r="E24" s="17">
        <v>-35039</v>
      </c>
      <c r="F24" s="130"/>
      <c r="H24" s="96"/>
      <c r="I24" s="169">
        <f>SUM(I22:I23)</f>
        <v>14659367</v>
      </c>
      <c r="J24"/>
      <c r="K24"/>
      <c r="L24"/>
      <c r="M24"/>
      <c r="N24"/>
      <c r="O24"/>
    </row>
    <row r="25" spans="2:15" x14ac:dyDescent="0.2">
      <c r="B25" s="97" t="s">
        <v>64</v>
      </c>
      <c r="C25" s="142">
        <f>SUM(C22:C24)</f>
        <v>13018736</v>
      </c>
      <c r="D25" s="97"/>
      <c r="E25" s="142">
        <f>SUM(E22:E24)</f>
        <v>1662897</v>
      </c>
      <c r="F25" s="97"/>
      <c r="J25"/>
      <c r="K25"/>
      <c r="L25"/>
      <c r="M25"/>
      <c r="N25"/>
      <c r="O25"/>
    </row>
    <row r="26" spans="2:15" s="92" customFormat="1" ht="21" thickBot="1" x14ac:dyDescent="0.25">
      <c r="B26" s="170" t="s">
        <v>225</v>
      </c>
      <c r="C26" s="166">
        <f>C25*2.5%*366/354</f>
        <v>336501.22711864411</v>
      </c>
      <c r="D26" s="170"/>
      <c r="E26" s="166">
        <f>ROUND((E25*2.5%),0)</f>
        <v>41572</v>
      </c>
      <c r="F26" s="170"/>
      <c r="J26"/>
      <c r="K26"/>
      <c r="L26"/>
      <c r="M26"/>
      <c r="N26"/>
      <c r="O26"/>
    </row>
    <row r="27" spans="2:15" s="92" customFormat="1" ht="21" thickTop="1" x14ac:dyDescent="0.2">
      <c r="B27" s="130"/>
      <c r="C27" s="130"/>
      <c r="D27" s="130"/>
      <c r="E27" s="145"/>
      <c r="F27" s="130"/>
      <c r="J27"/>
      <c r="K27"/>
      <c r="L27"/>
      <c r="M27"/>
      <c r="N27"/>
      <c r="O27"/>
    </row>
    <row r="28" spans="2:15" s="92" customFormat="1" x14ac:dyDescent="0.2">
      <c r="B28" s="147" t="s">
        <v>146</v>
      </c>
      <c r="C28" s="93" t="s">
        <v>201</v>
      </c>
      <c r="D28" s="147"/>
      <c r="E28" s="93" t="s">
        <v>164</v>
      </c>
      <c r="F28" s="147"/>
      <c r="J28"/>
      <c r="K28"/>
      <c r="L28"/>
      <c r="M28"/>
      <c r="N28"/>
      <c r="O28"/>
    </row>
    <row r="29" spans="2:15" x14ac:dyDescent="0.2">
      <c r="B29" s="154" t="s">
        <v>194</v>
      </c>
      <c r="C29" s="42">
        <f>E32</f>
        <v>41572</v>
      </c>
      <c r="D29" s="188"/>
      <c r="E29" s="42">
        <v>25979</v>
      </c>
      <c r="F29" s="154"/>
    </row>
    <row r="30" spans="2:15" x14ac:dyDescent="0.2">
      <c r="B30" s="154" t="s">
        <v>195</v>
      </c>
      <c r="C30" s="42">
        <f>C26</f>
        <v>336501.22711864411</v>
      </c>
      <c r="D30" s="188"/>
      <c r="E30" s="42">
        <v>41572</v>
      </c>
      <c r="F30" s="154"/>
    </row>
    <row r="31" spans="2:15" x14ac:dyDescent="0.2">
      <c r="B31" s="154" t="s">
        <v>196</v>
      </c>
      <c r="C31" s="42">
        <v>-41572</v>
      </c>
      <c r="D31" s="188"/>
      <c r="E31" s="42">
        <v>-25979</v>
      </c>
      <c r="F31" s="154"/>
    </row>
    <row r="32" spans="2:15" ht="21" thickBot="1" x14ac:dyDescent="0.25">
      <c r="B32" s="154"/>
      <c r="C32" s="43">
        <f>SUM(C29:C31)</f>
        <v>336501.22711864411</v>
      </c>
      <c r="D32" s="188"/>
      <c r="E32" s="43">
        <f>SUM(E29:E31)</f>
        <v>41572</v>
      </c>
      <c r="F32" s="154"/>
    </row>
    <row r="33" spans="2:9" ht="21" thickTop="1" x14ac:dyDescent="0.2">
      <c r="B33" s="148" t="s">
        <v>147</v>
      </c>
      <c r="C33" s="148"/>
      <c r="D33" s="148"/>
      <c r="E33" s="148"/>
      <c r="F33" s="148"/>
      <c r="G33" s="147"/>
      <c r="H33" s="147"/>
      <c r="I33" s="23"/>
    </row>
    <row r="34" spans="2:9" ht="41.45" customHeight="1" x14ac:dyDescent="0.2">
      <c r="B34" s="215" t="s">
        <v>231</v>
      </c>
      <c r="C34" s="215"/>
      <c r="D34" s="215"/>
      <c r="E34" s="215"/>
      <c r="F34" s="215"/>
      <c r="G34" s="149"/>
      <c r="H34" s="149"/>
      <c r="I34" s="149"/>
    </row>
    <row r="35" spans="2:9" x14ac:dyDescent="0.2">
      <c r="B35" s="165"/>
      <c r="C35" s="189"/>
      <c r="D35" s="189"/>
      <c r="E35" s="165"/>
      <c r="F35" s="165"/>
      <c r="G35" s="149"/>
      <c r="H35" s="149"/>
      <c r="I35" s="149"/>
    </row>
    <row r="36" spans="2:9" s="48" customFormat="1" x14ac:dyDescent="0.2">
      <c r="B36" s="214">
        <v>18</v>
      </c>
      <c r="C36" s="214"/>
      <c r="D36" s="214"/>
      <c r="E36" s="214"/>
      <c r="F36" s="214"/>
      <c r="G36" s="98"/>
    </row>
    <row r="37" spans="2:9" x14ac:dyDescent="0.2">
      <c r="B37" s="206"/>
      <c r="C37" s="206"/>
      <c r="D37" s="206"/>
      <c r="E37" s="206"/>
      <c r="F37" s="206"/>
    </row>
  </sheetData>
  <customSheetViews>
    <customSheetView guid="{C4C54333-0C8B-484B-8210-F3D7E510C081}" scale="175" showGridLines="0" topLeftCell="A3">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3:F3"/>
    <mergeCell ref="B34:F34"/>
    <mergeCell ref="B36:F37"/>
    <mergeCell ref="B12:F12"/>
  </mergeCells>
  <printOptions horizontalCentered="1"/>
  <pageMargins left="0.59055118110236227" right="0.78740157480314965" top="0.62992125984251968" bottom="0" header="0" footer="0"/>
  <pageSetup paperSize="9" scale="92" firstPageNumber="5" orientation="portrait" useFirstPageNumber="1" r:id="rId2"/>
  <headerFooter alignWithMargins="0"/>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6">
    <tabColor rgb="FF286090"/>
  </sheetPr>
  <dimension ref="A1:Q34"/>
  <sheetViews>
    <sheetView rightToLeft="1" zoomScale="90" zoomScaleNormal="90" zoomScaleSheetLayoutView="115" zoomScalePageLayoutView="90" workbookViewId="0">
      <selection activeCell="D20" sqref="D20:D21"/>
    </sheetView>
  </sheetViews>
  <sheetFormatPr defaultColWidth="9.375" defaultRowHeight="20.25" x14ac:dyDescent="0.2"/>
  <cols>
    <col min="1" max="1" width="1.875" style="48" customWidth="1"/>
    <col min="2" max="2" width="23.5" style="48" customWidth="1"/>
    <col min="3" max="3" width="1.125" style="48" customWidth="1"/>
    <col min="4" max="4" width="10.125" style="48" bestFit="1" customWidth="1"/>
    <col min="5" max="5" width="1.875" style="48" customWidth="1"/>
    <col min="6" max="6" width="13.125" style="48" customWidth="1"/>
    <col min="7" max="7" width="1.25" style="48" customWidth="1"/>
    <col min="8" max="8" width="13.25" style="48" customWidth="1"/>
    <col min="9" max="9" width="1.25" style="48" customWidth="1"/>
    <col min="10" max="10" width="12.25" style="48" bestFit="1" customWidth="1"/>
    <col min="11" max="11" width="1.875" style="48" customWidth="1"/>
    <col min="12" max="12" width="12" style="48" customWidth="1"/>
    <col min="13" max="13" width="11.25" style="48" customWidth="1"/>
    <col min="14" max="14" width="18" style="48" customWidth="1"/>
    <col min="15" max="15" width="17.625" style="48" bestFit="1" customWidth="1"/>
    <col min="16" max="16" width="11.125" style="48" bestFit="1" customWidth="1"/>
    <col min="17" max="17" width="11.375" style="48" bestFit="1" customWidth="1"/>
    <col min="18" max="250" width="9.375" style="48"/>
    <col min="251" max="252" width="12.375" style="48" customWidth="1"/>
    <col min="253" max="253" width="18.625" style="48" customWidth="1"/>
    <col min="254" max="254" width="11.25" style="48" customWidth="1"/>
    <col min="255" max="255" width="9.375" style="48" customWidth="1"/>
    <col min="256" max="257" width="17.375" style="48" customWidth="1"/>
    <col min="258" max="258" width="1.625" style="48" customWidth="1"/>
    <col min="259" max="506" width="9.375" style="48"/>
    <col min="507" max="508" width="12.375" style="48" customWidth="1"/>
    <col min="509" max="509" width="18.625" style="48" customWidth="1"/>
    <col min="510" max="510" width="11.25" style="48" customWidth="1"/>
    <col min="511" max="511" width="9.375" style="48" customWidth="1"/>
    <col min="512" max="513" width="17.375" style="48" customWidth="1"/>
    <col min="514" max="514" width="1.625" style="48" customWidth="1"/>
    <col min="515" max="762" width="9.375" style="48"/>
    <col min="763" max="764" width="12.375" style="48" customWidth="1"/>
    <col min="765" max="765" width="18.625" style="48" customWidth="1"/>
    <col min="766" max="766" width="11.25" style="48" customWidth="1"/>
    <col min="767" max="767" width="9.375" style="48" customWidth="1"/>
    <col min="768" max="769" width="17.375" style="48" customWidth="1"/>
    <col min="770" max="770" width="1.625" style="48" customWidth="1"/>
    <col min="771" max="1018" width="9.375" style="48"/>
    <col min="1019" max="1020" width="12.375" style="48" customWidth="1"/>
    <col min="1021" max="1021" width="18.625" style="48" customWidth="1"/>
    <col min="1022" max="1022" width="11.25" style="48" customWidth="1"/>
    <col min="1023" max="1023" width="9.375" style="48" customWidth="1"/>
    <col min="1024" max="1025" width="17.375" style="48" customWidth="1"/>
    <col min="1026" max="1026" width="1.625" style="48" customWidth="1"/>
    <col min="1027" max="1274" width="9.375" style="48"/>
    <col min="1275" max="1276" width="12.375" style="48" customWidth="1"/>
    <col min="1277" max="1277" width="18.625" style="48" customWidth="1"/>
    <col min="1278" max="1278" width="11.25" style="48" customWidth="1"/>
    <col min="1279" max="1279" width="9.375" style="48" customWidth="1"/>
    <col min="1280" max="1281" width="17.375" style="48" customWidth="1"/>
    <col min="1282" max="1282" width="1.625" style="48" customWidth="1"/>
    <col min="1283" max="1530" width="9.375" style="48"/>
    <col min="1531" max="1532" width="12.375" style="48" customWidth="1"/>
    <col min="1533" max="1533" width="18.625" style="48" customWidth="1"/>
    <col min="1534" max="1534" width="11.25" style="48" customWidth="1"/>
    <col min="1535" max="1535" width="9.375" style="48" customWidth="1"/>
    <col min="1536" max="1537" width="17.375" style="48" customWidth="1"/>
    <col min="1538" max="1538" width="1.625" style="48" customWidth="1"/>
    <col min="1539" max="1786" width="9.375" style="48"/>
    <col min="1787" max="1788" width="12.375" style="48" customWidth="1"/>
    <col min="1789" max="1789" width="18.625" style="48" customWidth="1"/>
    <col min="1790" max="1790" width="11.25" style="48" customWidth="1"/>
    <col min="1791" max="1791" width="9.375" style="48" customWidth="1"/>
    <col min="1792" max="1793" width="17.375" style="48" customWidth="1"/>
    <col min="1794" max="1794" width="1.625" style="48" customWidth="1"/>
    <col min="1795" max="2042" width="9.375" style="48"/>
    <col min="2043" max="2044" width="12.375" style="48" customWidth="1"/>
    <col min="2045" max="2045" width="18.625" style="48" customWidth="1"/>
    <col min="2046" max="2046" width="11.25" style="48" customWidth="1"/>
    <col min="2047" max="2047" width="9.375" style="48" customWidth="1"/>
    <col min="2048" max="2049" width="17.375" style="48" customWidth="1"/>
    <col min="2050" max="2050" width="1.625" style="48" customWidth="1"/>
    <col min="2051" max="2298" width="9.375" style="48"/>
    <col min="2299" max="2300" width="12.375" style="48" customWidth="1"/>
    <col min="2301" max="2301" width="18.625" style="48" customWidth="1"/>
    <col min="2302" max="2302" width="11.25" style="48" customWidth="1"/>
    <col min="2303" max="2303" width="9.375" style="48" customWidth="1"/>
    <col min="2304" max="2305" width="17.375" style="48" customWidth="1"/>
    <col min="2306" max="2306" width="1.625" style="48" customWidth="1"/>
    <col min="2307" max="2554" width="9.375" style="48"/>
    <col min="2555" max="2556" width="12.375" style="48" customWidth="1"/>
    <col min="2557" max="2557" width="18.625" style="48" customWidth="1"/>
    <col min="2558" max="2558" width="11.25" style="48" customWidth="1"/>
    <col min="2559" max="2559" width="9.375" style="48" customWidth="1"/>
    <col min="2560" max="2561" width="17.375" style="48" customWidth="1"/>
    <col min="2562" max="2562" width="1.625" style="48" customWidth="1"/>
    <col min="2563" max="2810" width="9.375" style="48"/>
    <col min="2811" max="2812" width="12.375" style="48" customWidth="1"/>
    <col min="2813" max="2813" width="18.625" style="48" customWidth="1"/>
    <col min="2814" max="2814" width="11.25" style="48" customWidth="1"/>
    <col min="2815" max="2815" width="9.375" style="48" customWidth="1"/>
    <col min="2816" max="2817" width="17.375" style="48" customWidth="1"/>
    <col min="2818" max="2818" width="1.625" style="48" customWidth="1"/>
    <col min="2819" max="3066" width="9.375" style="48"/>
    <col min="3067" max="3068" width="12.375" style="48" customWidth="1"/>
    <col min="3069" max="3069" width="18.625" style="48" customWidth="1"/>
    <col min="3070" max="3070" width="11.25" style="48" customWidth="1"/>
    <col min="3071" max="3071" width="9.375" style="48" customWidth="1"/>
    <col min="3072" max="3073" width="17.375" style="48" customWidth="1"/>
    <col min="3074" max="3074" width="1.625" style="48" customWidth="1"/>
    <col min="3075" max="3322" width="9.375" style="48"/>
    <col min="3323" max="3324" width="12.375" style="48" customWidth="1"/>
    <col min="3325" max="3325" width="18.625" style="48" customWidth="1"/>
    <col min="3326" max="3326" width="11.25" style="48" customWidth="1"/>
    <col min="3327" max="3327" width="9.375" style="48" customWidth="1"/>
    <col min="3328" max="3329" width="17.375" style="48" customWidth="1"/>
    <col min="3330" max="3330" width="1.625" style="48" customWidth="1"/>
    <col min="3331" max="3578" width="9.375" style="48"/>
    <col min="3579" max="3580" width="12.375" style="48" customWidth="1"/>
    <col min="3581" max="3581" width="18.625" style="48" customWidth="1"/>
    <col min="3582" max="3582" width="11.25" style="48" customWidth="1"/>
    <col min="3583" max="3583" width="9.375" style="48" customWidth="1"/>
    <col min="3584" max="3585" width="17.375" style="48" customWidth="1"/>
    <col min="3586" max="3586" width="1.625" style="48" customWidth="1"/>
    <col min="3587" max="3834" width="9.375" style="48"/>
    <col min="3835" max="3836" width="12.375" style="48" customWidth="1"/>
    <col min="3837" max="3837" width="18.625" style="48" customWidth="1"/>
    <col min="3838" max="3838" width="11.25" style="48" customWidth="1"/>
    <col min="3839" max="3839" width="9.375" style="48" customWidth="1"/>
    <col min="3840" max="3841" width="17.375" style="48" customWidth="1"/>
    <col min="3842" max="3842" width="1.625" style="48" customWidth="1"/>
    <col min="3843" max="4090" width="9.375" style="48"/>
    <col min="4091" max="4092" width="12.375" style="48" customWidth="1"/>
    <col min="4093" max="4093" width="18.625" style="48" customWidth="1"/>
    <col min="4094" max="4094" width="11.25" style="48" customWidth="1"/>
    <col min="4095" max="4095" width="9.375" style="48" customWidth="1"/>
    <col min="4096" max="4097" width="17.375" style="48" customWidth="1"/>
    <col min="4098" max="4098" width="1.625" style="48" customWidth="1"/>
    <col min="4099" max="4346" width="9.375" style="48"/>
    <col min="4347" max="4348" width="12.375" style="48" customWidth="1"/>
    <col min="4349" max="4349" width="18.625" style="48" customWidth="1"/>
    <col min="4350" max="4350" width="11.25" style="48" customWidth="1"/>
    <col min="4351" max="4351" width="9.375" style="48" customWidth="1"/>
    <col min="4352" max="4353" width="17.375" style="48" customWidth="1"/>
    <col min="4354" max="4354" width="1.625" style="48" customWidth="1"/>
    <col min="4355" max="4602" width="9.375" style="48"/>
    <col min="4603" max="4604" width="12.375" style="48" customWidth="1"/>
    <col min="4605" max="4605" width="18.625" style="48" customWidth="1"/>
    <col min="4606" max="4606" width="11.25" style="48" customWidth="1"/>
    <col min="4607" max="4607" width="9.375" style="48" customWidth="1"/>
    <col min="4608" max="4609" width="17.375" style="48" customWidth="1"/>
    <col min="4610" max="4610" width="1.625" style="48" customWidth="1"/>
    <col min="4611" max="4858" width="9.375" style="48"/>
    <col min="4859" max="4860" width="12.375" style="48" customWidth="1"/>
    <col min="4861" max="4861" width="18.625" style="48" customWidth="1"/>
    <col min="4862" max="4862" width="11.25" style="48" customWidth="1"/>
    <col min="4863" max="4863" width="9.375" style="48" customWidth="1"/>
    <col min="4864" max="4865" width="17.375" style="48" customWidth="1"/>
    <col min="4866" max="4866" width="1.625" style="48" customWidth="1"/>
    <col min="4867" max="5114" width="9.375" style="48"/>
    <col min="5115" max="5116" width="12.375" style="48" customWidth="1"/>
    <col min="5117" max="5117" width="18.625" style="48" customWidth="1"/>
    <col min="5118" max="5118" width="11.25" style="48" customWidth="1"/>
    <col min="5119" max="5119" width="9.375" style="48" customWidth="1"/>
    <col min="5120" max="5121" width="17.375" style="48" customWidth="1"/>
    <col min="5122" max="5122" width="1.625" style="48" customWidth="1"/>
    <col min="5123" max="5370" width="9.375" style="48"/>
    <col min="5371" max="5372" width="12.375" style="48" customWidth="1"/>
    <col min="5373" max="5373" width="18.625" style="48" customWidth="1"/>
    <col min="5374" max="5374" width="11.25" style="48" customWidth="1"/>
    <col min="5375" max="5375" width="9.375" style="48" customWidth="1"/>
    <col min="5376" max="5377" width="17.375" style="48" customWidth="1"/>
    <col min="5378" max="5378" width="1.625" style="48" customWidth="1"/>
    <col min="5379" max="5626" width="9.375" style="48"/>
    <col min="5627" max="5628" width="12.375" style="48" customWidth="1"/>
    <col min="5629" max="5629" width="18.625" style="48" customWidth="1"/>
    <col min="5630" max="5630" width="11.25" style="48" customWidth="1"/>
    <col min="5631" max="5631" width="9.375" style="48" customWidth="1"/>
    <col min="5632" max="5633" width="17.375" style="48" customWidth="1"/>
    <col min="5634" max="5634" width="1.625" style="48" customWidth="1"/>
    <col min="5635" max="5882" width="9.375" style="48"/>
    <col min="5883" max="5884" width="12.375" style="48" customWidth="1"/>
    <col min="5885" max="5885" width="18.625" style="48" customWidth="1"/>
    <col min="5886" max="5886" width="11.25" style="48" customWidth="1"/>
    <col min="5887" max="5887" width="9.375" style="48" customWidth="1"/>
    <col min="5888" max="5889" width="17.375" style="48" customWidth="1"/>
    <col min="5890" max="5890" width="1.625" style="48" customWidth="1"/>
    <col min="5891" max="6138" width="9.375" style="48"/>
    <col min="6139" max="6140" width="12.375" style="48" customWidth="1"/>
    <col min="6141" max="6141" width="18.625" style="48" customWidth="1"/>
    <col min="6142" max="6142" width="11.25" style="48" customWidth="1"/>
    <col min="6143" max="6143" width="9.375" style="48" customWidth="1"/>
    <col min="6144" max="6145" width="17.375" style="48" customWidth="1"/>
    <col min="6146" max="6146" width="1.625" style="48" customWidth="1"/>
    <col min="6147" max="6394" width="9.375" style="48"/>
    <col min="6395" max="6396" width="12.375" style="48" customWidth="1"/>
    <col min="6397" max="6397" width="18.625" style="48" customWidth="1"/>
    <col min="6398" max="6398" width="11.25" style="48" customWidth="1"/>
    <col min="6399" max="6399" width="9.375" style="48" customWidth="1"/>
    <col min="6400" max="6401" width="17.375" style="48" customWidth="1"/>
    <col min="6402" max="6402" width="1.625" style="48" customWidth="1"/>
    <col min="6403" max="6650" width="9.375" style="48"/>
    <col min="6651" max="6652" width="12.375" style="48" customWidth="1"/>
    <col min="6653" max="6653" width="18.625" style="48" customWidth="1"/>
    <col min="6654" max="6654" width="11.25" style="48" customWidth="1"/>
    <col min="6655" max="6655" width="9.375" style="48" customWidth="1"/>
    <col min="6656" max="6657" width="17.375" style="48" customWidth="1"/>
    <col min="6658" max="6658" width="1.625" style="48" customWidth="1"/>
    <col min="6659" max="6906" width="9.375" style="48"/>
    <col min="6907" max="6908" width="12.375" style="48" customWidth="1"/>
    <col min="6909" max="6909" width="18.625" style="48" customWidth="1"/>
    <col min="6910" max="6910" width="11.25" style="48" customWidth="1"/>
    <col min="6911" max="6911" width="9.375" style="48" customWidth="1"/>
    <col min="6912" max="6913" width="17.375" style="48" customWidth="1"/>
    <col min="6914" max="6914" width="1.625" style="48" customWidth="1"/>
    <col min="6915" max="7162" width="9.375" style="48"/>
    <col min="7163" max="7164" width="12.375" style="48" customWidth="1"/>
    <col min="7165" max="7165" width="18.625" style="48" customWidth="1"/>
    <col min="7166" max="7166" width="11.25" style="48" customWidth="1"/>
    <col min="7167" max="7167" width="9.375" style="48" customWidth="1"/>
    <col min="7168" max="7169" width="17.375" style="48" customWidth="1"/>
    <col min="7170" max="7170" width="1.625" style="48" customWidth="1"/>
    <col min="7171" max="7418" width="9.375" style="48"/>
    <col min="7419" max="7420" width="12.375" style="48" customWidth="1"/>
    <col min="7421" max="7421" width="18.625" style="48" customWidth="1"/>
    <col min="7422" max="7422" width="11.25" style="48" customWidth="1"/>
    <col min="7423" max="7423" width="9.375" style="48" customWidth="1"/>
    <col min="7424" max="7425" width="17.375" style="48" customWidth="1"/>
    <col min="7426" max="7426" width="1.625" style="48" customWidth="1"/>
    <col min="7427" max="7674" width="9.375" style="48"/>
    <col min="7675" max="7676" width="12.375" style="48" customWidth="1"/>
    <col min="7677" max="7677" width="18.625" style="48" customWidth="1"/>
    <col min="7678" max="7678" width="11.25" style="48" customWidth="1"/>
    <col min="7679" max="7679" width="9.375" style="48" customWidth="1"/>
    <col min="7680" max="7681" width="17.375" style="48" customWidth="1"/>
    <col min="7682" max="7682" width="1.625" style="48" customWidth="1"/>
    <col min="7683" max="7930" width="9.375" style="48"/>
    <col min="7931" max="7932" width="12.375" style="48" customWidth="1"/>
    <col min="7933" max="7933" width="18.625" style="48" customWidth="1"/>
    <col min="7934" max="7934" width="11.25" style="48" customWidth="1"/>
    <col min="7935" max="7935" width="9.375" style="48" customWidth="1"/>
    <col min="7936" max="7937" width="17.375" style="48" customWidth="1"/>
    <col min="7938" max="7938" width="1.625" style="48" customWidth="1"/>
    <col min="7939" max="8186" width="9.375" style="48"/>
    <col min="8187" max="8188" width="12.375" style="48" customWidth="1"/>
    <col min="8189" max="8189" width="18.625" style="48" customWidth="1"/>
    <col min="8190" max="8190" width="11.25" style="48" customWidth="1"/>
    <col min="8191" max="8191" width="9.375" style="48" customWidth="1"/>
    <col min="8192" max="8193" width="17.375" style="48" customWidth="1"/>
    <col min="8194" max="8194" width="1.625" style="48" customWidth="1"/>
    <col min="8195" max="8442" width="9.375" style="48"/>
    <col min="8443" max="8444" width="12.375" style="48" customWidth="1"/>
    <col min="8445" max="8445" width="18.625" style="48" customWidth="1"/>
    <col min="8446" max="8446" width="11.25" style="48" customWidth="1"/>
    <col min="8447" max="8447" width="9.375" style="48" customWidth="1"/>
    <col min="8448" max="8449" width="17.375" style="48" customWidth="1"/>
    <col min="8450" max="8450" width="1.625" style="48" customWidth="1"/>
    <col min="8451" max="8698" width="9.375" style="48"/>
    <col min="8699" max="8700" width="12.375" style="48" customWidth="1"/>
    <col min="8701" max="8701" width="18.625" style="48" customWidth="1"/>
    <col min="8702" max="8702" width="11.25" style="48" customWidth="1"/>
    <col min="8703" max="8703" width="9.375" style="48" customWidth="1"/>
    <col min="8704" max="8705" width="17.375" style="48" customWidth="1"/>
    <col min="8706" max="8706" width="1.625" style="48" customWidth="1"/>
    <col min="8707" max="8954" width="9.375" style="48"/>
    <col min="8955" max="8956" width="12.375" style="48" customWidth="1"/>
    <col min="8957" max="8957" width="18.625" style="48" customWidth="1"/>
    <col min="8958" max="8958" width="11.25" style="48" customWidth="1"/>
    <col min="8959" max="8959" width="9.375" style="48" customWidth="1"/>
    <col min="8960" max="8961" width="17.375" style="48" customWidth="1"/>
    <col min="8962" max="8962" width="1.625" style="48" customWidth="1"/>
    <col min="8963" max="9210" width="9.375" style="48"/>
    <col min="9211" max="9212" width="12.375" style="48" customWidth="1"/>
    <col min="9213" max="9213" width="18.625" style="48" customWidth="1"/>
    <col min="9214" max="9214" width="11.25" style="48" customWidth="1"/>
    <col min="9215" max="9215" width="9.375" style="48" customWidth="1"/>
    <col min="9216" max="9217" width="17.375" style="48" customWidth="1"/>
    <col min="9218" max="9218" width="1.625" style="48" customWidth="1"/>
    <col min="9219" max="9466" width="9.375" style="48"/>
    <col min="9467" max="9468" width="12.375" style="48" customWidth="1"/>
    <col min="9469" max="9469" width="18.625" style="48" customWidth="1"/>
    <col min="9470" max="9470" width="11.25" style="48" customWidth="1"/>
    <col min="9471" max="9471" width="9.375" style="48" customWidth="1"/>
    <col min="9472" max="9473" width="17.375" style="48" customWidth="1"/>
    <col min="9474" max="9474" width="1.625" style="48" customWidth="1"/>
    <col min="9475" max="9722" width="9.375" style="48"/>
    <col min="9723" max="9724" width="12.375" style="48" customWidth="1"/>
    <col min="9725" max="9725" width="18.625" style="48" customWidth="1"/>
    <col min="9726" max="9726" width="11.25" style="48" customWidth="1"/>
    <col min="9727" max="9727" width="9.375" style="48" customWidth="1"/>
    <col min="9728" max="9729" width="17.375" style="48" customWidth="1"/>
    <col min="9730" max="9730" width="1.625" style="48" customWidth="1"/>
    <col min="9731" max="9978" width="9.375" style="48"/>
    <col min="9979" max="9980" width="12.375" style="48" customWidth="1"/>
    <col min="9981" max="9981" width="18.625" style="48" customWidth="1"/>
    <col min="9982" max="9982" width="11.25" style="48" customWidth="1"/>
    <col min="9983" max="9983" width="9.375" style="48" customWidth="1"/>
    <col min="9984" max="9985" width="17.375" style="48" customWidth="1"/>
    <col min="9986" max="9986" width="1.625" style="48" customWidth="1"/>
    <col min="9987" max="10234" width="9.375" style="48"/>
    <col min="10235" max="10236" width="12.375" style="48" customWidth="1"/>
    <col min="10237" max="10237" width="18.625" style="48" customWidth="1"/>
    <col min="10238" max="10238" width="11.25" style="48" customWidth="1"/>
    <col min="10239" max="10239" width="9.375" style="48" customWidth="1"/>
    <col min="10240" max="10241" width="17.375" style="48" customWidth="1"/>
    <col min="10242" max="10242" width="1.625" style="48" customWidth="1"/>
    <col min="10243" max="10490" width="9.375" style="48"/>
    <col min="10491" max="10492" width="12.375" style="48" customWidth="1"/>
    <col min="10493" max="10493" width="18.625" style="48" customWidth="1"/>
    <col min="10494" max="10494" width="11.25" style="48" customWidth="1"/>
    <col min="10495" max="10495" width="9.375" style="48" customWidth="1"/>
    <col min="10496" max="10497" width="17.375" style="48" customWidth="1"/>
    <col min="10498" max="10498" width="1.625" style="48" customWidth="1"/>
    <col min="10499" max="10746" width="9.375" style="48"/>
    <col min="10747" max="10748" width="12.375" style="48" customWidth="1"/>
    <col min="10749" max="10749" width="18.625" style="48" customWidth="1"/>
    <col min="10750" max="10750" width="11.25" style="48" customWidth="1"/>
    <col min="10751" max="10751" width="9.375" style="48" customWidth="1"/>
    <col min="10752" max="10753" width="17.375" style="48" customWidth="1"/>
    <col min="10754" max="10754" width="1.625" style="48" customWidth="1"/>
    <col min="10755" max="11002" width="9.375" style="48"/>
    <col min="11003" max="11004" width="12.375" style="48" customWidth="1"/>
    <col min="11005" max="11005" width="18.625" style="48" customWidth="1"/>
    <col min="11006" max="11006" width="11.25" style="48" customWidth="1"/>
    <col min="11007" max="11007" width="9.375" style="48" customWidth="1"/>
    <col min="11008" max="11009" width="17.375" style="48" customWidth="1"/>
    <col min="11010" max="11010" width="1.625" style="48" customWidth="1"/>
    <col min="11011" max="11258" width="9.375" style="48"/>
    <col min="11259" max="11260" width="12.375" style="48" customWidth="1"/>
    <col min="11261" max="11261" width="18.625" style="48" customWidth="1"/>
    <col min="11262" max="11262" width="11.25" style="48" customWidth="1"/>
    <col min="11263" max="11263" width="9.375" style="48" customWidth="1"/>
    <col min="11264" max="11265" width="17.375" style="48" customWidth="1"/>
    <col min="11266" max="11266" width="1.625" style="48" customWidth="1"/>
    <col min="11267" max="11514" width="9.375" style="48"/>
    <col min="11515" max="11516" width="12.375" style="48" customWidth="1"/>
    <col min="11517" max="11517" width="18.625" style="48" customWidth="1"/>
    <col min="11518" max="11518" width="11.25" style="48" customWidth="1"/>
    <col min="11519" max="11519" width="9.375" style="48" customWidth="1"/>
    <col min="11520" max="11521" width="17.375" style="48" customWidth="1"/>
    <col min="11522" max="11522" width="1.625" style="48" customWidth="1"/>
    <col min="11523" max="11770" width="9.375" style="48"/>
    <col min="11771" max="11772" width="12.375" style="48" customWidth="1"/>
    <col min="11773" max="11773" width="18.625" style="48" customWidth="1"/>
    <col min="11774" max="11774" width="11.25" style="48" customWidth="1"/>
    <col min="11775" max="11775" width="9.375" style="48" customWidth="1"/>
    <col min="11776" max="11777" width="17.375" style="48" customWidth="1"/>
    <col min="11778" max="11778" width="1.625" style="48" customWidth="1"/>
    <col min="11779" max="12026" width="9.375" style="48"/>
    <col min="12027" max="12028" width="12.375" style="48" customWidth="1"/>
    <col min="12029" max="12029" width="18.625" style="48" customWidth="1"/>
    <col min="12030" max="12030" width="11.25" style="48" customWidth="1"/>
    <col min="12031" max="12031" width="9.375" style="48" customWidth="1"/>
    <col min="12032" max="12033" width="17.375" style="48" customWidth="1"/>
    <col min="12034" max="12034" width="1.625" style="48" customWidth="1"/>
    <col min="12035" max="12282" width="9.375" style="48"/>
    <col min="12283" max="12284" width="12.375" style="48" customWidth="1"/>
    <col min="12285" max="12285" width="18.625" style="48" customWidth="1"/>
    <col min="12286" max="12286" width="11.25" style="48" customWidth="1"/>
    <col min="12287" max="12287" width="9.375" style="48" customWidth="1"/>
    <col min="12288" max="12289" width="17.375" style="48" customWidth="1"/>
    <col min="12290" max="12290" width="1.625" style="48" customWidth="1"/>
    <col min="12291" max="12538" width="9.375" style="48"/>
    <col min="12539" max="12540" width="12.375" style="48" customWidth="1"/>
    <col min="12541" max="12541" width="18.625" style="48" customWidth="1"/>
    <col min="12542" max="12542" width="11.25" style="48" customWidth="1"/>
    <col min="12543" max="12543" width="9.375" style="48" customWidth="1"/>
    <col min="12544" max="12545" width="17.375" style="48" customWidth="1"/>
    <col min="12546" max="12546" width="1.625" style="48" customWidth="1"/>
    <col min="12547" max="12794" width="9.375" style="48"/>
    <col min="12795" max="12796" width="12.375" style="48" customWidth="1"/>
    <col min="12797" max="12797" width="18.625" style="48" customWidth="1"/>
    <col min="12798" max="12798" width="11.25" style="48" customWidth="1"/>
    <col min="12799" max="12799" width="9.375" style="48" customWidth="1"/>
    <col min="12800" max="12801" width="17.375" style="48" customWidth="1"/>
    <col min="12802" max="12802" width="1.625" style="48" customWidth="1"/>
    <col min="12803" max="13050" width="9.375" style="48"/>
    <col min="13051" max="13052" width="12.375" style="48" customWidth="1"/>
    <col min="13053" max="13053" width="18.625" style="48" customWidth="1"/>
    <col min="13054" max="13054" width="11.25" style="48" customWidth="1"/>
    <col min="13055" max="13055" width="9.375" style="48" customWidth="1"/>
    <col min="13056" max="13057" width="17.375" style="48" customWidth="1"/>
    <col min="13058" max="13058" width="1.625" style="48" customWidth="1"/>
    <col min="13059" max="13306" width="9.375" style="48"/>
    <col min="13307" max="13308" width="12.375" style="48" customWidth="1"/>
    <col min="13309" max="13309" width="18.625" style="48" customWidth="1"/>
    <col min="13310" max="13310" width="11.25" style="48" customWidth="1"/>
    <col min="13311" max="13311" width="9.375" style="48" customWidth="1"/>
    <col min="13312" max="13313" width="17.375" style="48" customWidth="1"/>
    <col min="13314" max="13314" width="1.625" style="48" customWidth="1"/>
    <col min="13315" max="13562" width="9.375" style="48"/>
    <col min="13563" max="13564" width="12.375" style="48" customWidth="1"/>
    <col min="13565" max="13565" width="18.625" style="48" customWidth="1"/>
    <col min="13566" max="13566" width="11.25" style="48" customWidth="1"/>
    <col min="13567" max="13567" width="9.375" style="48" customWidth="1"/>
    <col min="13568" max="13569" width="17.375" style="48" customWidth="1"/>
    <col min="13570" max="13570" width="1.625" style="48" customWidth="1"/>
    <col min="13571" max="13818" width="9.375" style="48"/>
    <col min="13819" max="13820" width="12.375" style="48" customWidth="1"/>
    <col min="13821" max="13821" width="18.625" style="48" customWidth="1"/>
    <col min="13822" max="13822" width="11.25" style="48" customWidth="1"/>
    <col min="13823" max="13823" width="9.375" style="48" customWidth="1"/>
    <col min="13824" max="13825" width="17.375" style="48" customWidth="1"/>
    <col min="13826" max="13826" width="1.625" style="48" customWidth="1"/>
    <col min="13827" max="14074" width="9.375" style="48"/>
    <col min="14075" max="14076" width="12.375" style="48" customWidth="1"/>
    <col min="14077" max="14077" width="18.625" style="48" customWidth="1"/>
    <col min="14078" max="14078" width="11.25" style="48" customWidth="1"/>
    <col min="14079" max="14079" width="9.375" style="48" customWidth="1"/>
    <col min="14080" max="14081" width="17.375" style="48" customWidth="1"/>
    <col min="14082" max="14082" width="1.625" style="48" customWidth="1"/>
    <col min="14083" max="14330" width="9.375" style="48"/>
    <col min="14331" max="14332" width="12.375" style="48" customWidth="1"/>
    <col min="14333" max="14333" width="18.625" style="48" customWidth="1"/>
    <col min="14334" max="14334" width="11.25" style="48" customWidth="1"/>
    <col min="14335" max="14335" width="9.375" style="48" customWidth="1"/>
    <col min="14336" max="14337" width="17.375" style="48" customWidth="1"/>
    <col min="14338" max="14338" width="1.625" style="48" customWidth="1"/>
    <col min="14339" max="14586" width="9.375" style="48"/>
    <col min="14587" max="14588" width="12.375" style="48" customWidth="1"/>
    <col min="14589" max="14589" width="18.625" style="48" customWidth="1"/>
    <col min="14590" max="14590" width="11.25" style="48" customWidth="1"/>
    <col min="14591" max="14591" width="9.375" style="48" customWidth="1"/>
    <col min="14592" max="14593" width="17.375" style="48" customWidth="1"/>
    <col min="14594" max="14594" width="1.625" style="48" customWidth="1"/>
    <col min="14595" max="14842" width="9.375" style="48"/>
    <col min="14843" max="14844" width="12.375" style="48" customWidth="1"/>
    <col min="14845" max="14845" width="18.625" style="48" customWidth="1"/>
    <col min="14846" max="14846" width="11.25" style="48" customWidth="1"/>
    <col min="14847" max="14847" width="9.375" style="48" customWidth="1"/>
    <col min="14848" max="14849" width="17.375" style="48" customWidth="1"/>
    <col min="14850" max="14850" width="1.625" style="48" customWidth="1"/>
    <col min="14851" max="15098" width="9.375" style="48"/>
    <col min="15099" max="15100" width="12.375" style="48" customWidth="1"/>
    <col min="15101" max="15101" width="18.625" style="48" customWidth="1"/>
    <col min="15102" max="15102" width="11.25" style="48" customWidth="1"/>
    <col min="15103" max="15103" width="9.375" style="48" customWidth="1"/>
    <col min="15104" max="15105" width="17.375" style="48" customWidth="1"/>
    <col min="15106" max="15106" width="1.625" style="48" customWidth="1"/>
    <col min="15107" max="15354" width="9.375" style="48"/>
    <col min="15355" max="15356" width="12.375" style="48" customWidth="1"/>
    <col min="15357" max="15357" width="18.625" style="48" customWidth="1"/>
    <col min="15358" max="15358" width="11.25" style="48" customWidth="1"/>
    <col min="15359" max="15359" width="9.375" style="48" customWidth="1"/>
    <col min="15360" max="15361" width="17.375" style="48" customWidth="1"/>
    <col min="15362" max="15362" width="1.625" style="48" customWidth="1"/>
    <col min="15363" max="15610" width="9.375" style="48"/>
    <col min="15611" max="15612" width="12.375" style="48" customWidth="1"/>
    <col min="15613" max="15613" width="18.625" style="48" customWidth="1"/>
    <col min="15614" max="15614" width="11.25" style="48" customWidth="1"/>
    <col min="15615" max="15615" width="9.375" style="48" customWidth="1"/>
    <col min="15616" max="15617" width="17.375" style="48" customWidth="1"/>
    <col min="15618" max="15618" width="1.625" style="48" customWidth="1"/>
    <col min="15619" max="15866" width="9.375" style="48"/>
    <col min="15867" max="15868" width="12.375" style="48" customWidth="1"/>
    <col min="15869" max="15869" width="18.625" style="48" customWidth="1"/>
    <col min="15870" max="15870" width="11.25" style="48" customWidth="1"/>
    <col min="15871" max="15871" width="9.375" style="48" customWidth="1"/>
    <col min="15872" max="15873" width="17.375" style="48" customWidth="1"/>
    <col min="15874" max="15874" width="1.625" style="48" customWidth="1"/>
    <col min="15875" max="16122" width="9.375" style="48"/>
    <col min="16123" max="16124" width="12.375" style="48" customWidth="1"/>
    <col min="16125" max="16125" width="18.625" style="48" customWidth="1"/>
    <col min="16126" max="16126" width="11.25" style="48" customWidth="1"/>
    <col min="16127" max="16127" width="9.375" style="48" customWidth="1"/>
    <col min="16128" max="16129" width="17.375" style="48" customWidth="1"/>
    <col min="16130" max="16130" width="1.625" style="48" customWidth="1"/>
    <col min="16131" max="16384" width="9.375" style="48"/>
  </cols>
  <sheetData>
    <row r="1" spans="1:11" x14ac:dyDescent="0.2">
      <c r="B1" s="66" t="str">
        <f>'المركز المالي'!B1</f>
        <v>شركة معرض الكيف للسيارات</v>
      </c>
      <c r="C1" s="66"/>
      <c r="F1" s="60"/>
      <c r="G1" s="60"/>
      <c r="H1" s="60"/>
      <c r="I1" s="60"/>
      <c r="J1" s="66"/>
    </row>
    <row r="2" spans="1:11" x14ac:dyDescent="0.2">
      <c r="B2" s="153" t="str">
        <f>'المركز المالي'!B2</f>
        <v>شركة ذات مسؤولية محدودة</v>
      </c>
      <c r="C2" s="152"/>
      <c r="F2" s="152"/>
      <c r="G2" s="186"/>
      <c r="H2" s="152"/>
      <c r="I2" s="152"/>
      <c r="J2" s="152"/>
    </row>
    <row r="3" spans="1:11" x14ac:dyDescent="0.2">
      <c r="B3" s="210" t="str">
        <f>'8-9'!B3:F3</f>
        <v>ايضاحات حول القوائم المالية للسنة المنتهية في 31 ديسمبر 2024م</v>
      </c>
      <c r="C3" s="210"/>
      <c r="D3" s="210"/>
      <c r="E3" s="210"/>
      <c r="F3" s="210"/>
      <c r="G3" s="186"/>
      <c r="H3" s="152"/>
      <c r="I3" s="152"/>
      <c r="J3" s="152"/>
    </row>
    <row r="4" spans="1:11" x14ac:dyDescent="0.2">
      <c r="B4" s="101" t="s">
        <v>24</v>
      </c>
      <c r="C4" s="49"/>
      <c r="D4" s="65"/>
      <c r="E4" s="65"/>
      <c r="F4" s="67"/>
      <c r="G4" s="67"/>
      <c r="H4" s="67"/>
      <c r="I4" s="67"/>
      <c r="J4" s="49"/>
    </row>
    <row r="5" spans="1:11" x14ac:dyDescent="0.2">
      <c r="B5" s="152"/>
      <c r="C5" s="152"/>
      <c r="D5" s="75"/>
      <c r="E5" s="75"/>
      <c r="F5" s="81"/>
      <c r="G5" s="81"/>
      <c r="H5" s="81"/>
      <c r="I5" s="81"/>
      <c r="J5" s="152"/>
    </row>
    <row r="6" spans="1:11" s="95" customFormat="1" x14ac:dyDescent="0.5">
      <c r="B6" s="171" t="s">
        <v>161</v>
      </c>
      <c r="C6" s="172"/>
      <c r="E6" s="173"/>
      <c r="F6" s="174"/>
      <c r="G6" s="63"/>
      <c r="H6" s="175" t="s">
        <v>201</v>
      </c>
      <c r="I6" s="63"/>
      <c r="J6" s="175" t="s">
        <v>164</v>
      </c>
    </row>
    <row r="7" spans="1:11" s="95" customFormat="1" ht="27.75" customHeight="1" x14ac:dyDescent="0.5">
      <c r="B7" s="46" t="s">
        <v>197</v>
      </c>
      <c r="C7" s="46"/>
      <c r="E7" s="15"/>
      <c r="F7" s="122"/>
      <c r="G7" s="63"/>
      <c r="H7" s="42">
        <f>J10</f>
        <v>8000</v>
      </c>
      <c r="I7" s="63"/>
      <c r="J7" s="42">
        <v>3000</v>
      </c>
    </row>
    <row r="8" spans="1:11" s="95" customFormat="1" ht="27.75" customHeight="1" x14ac:dyDescent="0.5">
      <c r="B8" s="46" t="s">
        <v>195</v>
      </c>
      <c r="C8" s="46"/>
      <c r="E8" s="15"/>
      <c r="F8" s="122"/>
      <c r="G8" s="63"/>
      <c r="H8" s="42">
        <v>5667</v>
      </c>
      <c r="I8" s="153"/>
      <c r="J8" s="42">
        <v>5000</v>
      </c>
    </row>
    <row r="9" spans="1:11" s="95" customFormat="1" ht="27.75" customHeight="1" x14ac:dyDescent="0.5">
      <c r="B9" s="46" t="s">
        <v>232</v>
      </c>
      <c r="C9" s="46"/>
      <c r="E9" s="15"/>
      <c r="F9" s="122"/>
      <c r="G9" s="63"/>
      <c r="H9" s="42">
        <v>-2250</v>
      </c>
      <c r="I9" s="194"/>
      <c r="J9" s="42">
        <v>0</v>
      </c>
    </row>
    <row r="10" spans="1:11" s="95" customFormat="1" ht="27.75" customHeight="1" thickBot="1" x14ac:dyDescent="0.55000000000000004">
      <c r="B10" s="46"/>
      <c r="C10" s="46"/>
      <c r="E10" s="23"/>
      <c r="F10" s="122"/>
      <c r="G10" s="63"/>
      <c r="H10" s="44">
        <f>SUM(H7:H9)</f>
        <v>11417</v>
      </c>
      <c r="I10" s="63"/>
      <c r="J10" s="44">
        <f>SUM(J7:J8)</f>
        <v>8000</v>
      </c>
    </row>
    <row r="11" spans="1:11" s="95" customFormat="1" ht="13.5" customHeight="1" thickTop="1" x14ac:dyDescent="0.5">
      <c r="B11" s="46"/>
      <c r="C11" s="46"/>
      <c r="E11" s="23"/>
      <c r="F11" s="122"/>
      <c r="G11" s="63"/>
      <c r="H11" s="42"/>
      <c r="I11" s="63"/>
      <c r="J11" s="42"/>
    </row>
    <row r="12" spans="1:11" s="95" customFormat="1" ht="58.9" customHeight="1" x14ac:dyDescent="0.2">
      <c r="B12" s="213" t="s">
        <v>220</v>
      </c>
      <c r="C12" s="213"/>
      <c r="D12" s="213"/>
      <c r="E12" s="213"/>
      <c r="F12" s="213"/>
      <c r="G12" s="213"/>
      <c r="H12" s="213"/>
      <c r="I12" s="213"/>
      <c r="J12" s="213"/>
      <c r="K12" s="144"/>
    </row>
    <row r="13" spans="1:11" s="95" customFormat="1" ht="12" customHeight="1" x14ac:dyDescent="0.2">
      <c r="B13" s="154"/>
      <c r="C13" s="154"/>
      <c r="D13" s="154"/>
      <c r="E13" s="154"/>
      <c r="F13" s="154"/>
      <c r="G13" s="188"/>
      <c r="H13" s="154"/>
      <c r="I13" s="154"/>
      <c r="J13" s="154"/>
      <c r="K13" s="144"/>
    </row>
    <row r="14" spans="1:11" x14ac:dyDescent="0.2">
      <c r="B14" s="218" t="s">
        <v>162</v>
      </c>
      <c r="C14" s="218"/>
      <c r="D14" s="218"/>
      <c r="E14" s="218"/>
      <c r="F14" s="218"/>
      <c r="G14" s="218"/>
      <c r="H14" s="218"/>
      <c r="I14" s="218"/>
      <c r="J14" s="218"/>
    </row>
    <row r="15" spans="1:11" s="146" customFormat="1" x14ac:dyDescent="0.2">
      <c r="A15" s="48"/>
      <c r="B15" s="219" t="s">
        <v>178</v>
      </c>
      <c r="C15" s="219"/>
      <c r="D15" s="219"/>
      <c r="E15" s="219"/>
      <c r="F15" s="219"/>
      <c r="G15" s="219"/>
      <c r="H15" s="219"/>
      <c r="I15" s="219"/>
      <c r="J15" s="219"/>
    </row>
    <row r="16" spans="1:11" x14ac:dyDescent="0.2">
      <c r="B16" s="217" t="s">
        <v>45</v>
      </c>
      <c r="C16" s="217"/>
      <c r="D16" s="217"/>
      <c r="E16" s="217"/>
      <c r="F16" s="217"/>
      <c r="G16" s="217"/>
      <c r="H16" s="217"/>
      <c r="I16" s="217"/>
      <c r="J16" s="217"/>
    </row>
    <row r="17" spans="2:17" x14ac:dyDescent="0.5">
      <c r="B17" s="225" t="s">
        <v>221</v>
      </c>
      <c r="C17" s="225"/>
      <c r="D17" s="225"/>
      <c r="E17" s="225"/>
      <c r="F17" s="225"/>
      <c r="G17" s="225"/>
      <c r="H17" s="225"/>
      <c r="I17" s="225"/>
      <c r="J17" s="225"/>
      <c r="K17" s="122"/>
      <c r="L17" s="122"/>
      <c r="M17" s="122"/>
      <c r="N17" s="122"/>
      <c r="O17" s="122"/>
      <c r="P17" s="122"/>
      <c r="Q17" s="122"/>
    </row>
    <row r="18" spans="2:17" s="82" customFormat="1" x14ac:dyDescent="0.5">
      <c r="H18" s="226" t="s">
        <v>48</v>
      </c>
      <c r="I18" s="226"/>
      <c r="J18" s="226"/>
      <c r="K18" s="122"/>
      <c r="L18" s="122"/>
      <c r="M18" s="122"/>
      <c r="N18" s="122"/>
      <c r="O18" s="122"/>
      <c r="P18" s="122"/>
      <c r="Q18" s="122"/>
    </row>
    <row r="19" spans="2:17" x14ac:dyDescent="0.5">
      <c r="B19" s="158" t="s">
        <v>46</v>
      </c>
      <c r="C19" s="83"/>
      <c r="D19" s="163" t="s">
        <v>47</v>
      </c>
      <c r="E19" s="83"/>
      <c r="F19" s="163" t="s">
        <v>49</v>
      </c>
      <c r="G19" s="120"/>
      <c r="H19" s="164" t="s">
        <v>201</v>
      </c>
      <c r="I19" s="177"/>
      <c r="J19" s="192" t="s">
        <v>164</v>
      </c>
      <c r="K19" s="122"/>
      <c r="L19" s="122"/>
      <c r="M19" s="122"/>
      <c r="N19" s="122"/>
      <c r="O19" s="122"/>
      <c r="P19" s="122"/>
      <c r="Q19" s="122"/>
    </row>
    <row r="20" spans="2:17" x14ac:dyDescent="0.5">
      <c r="B20" s="224" t="s">
        <v>133</v>
      </c>
      <c r="C20" s="156"/>
      <c r="D20" s="222" t="s">
        <v>128</v>
      </c>
      <c r="E20" s="156"/>
      <c r="F20" s="156" t="s">
        <v>108</v>
      </c>
      <c r="G20" s="190"/>
      <c r="H20" s="42">
        <v>1141149</v>
      </c>
      <c r="I20" s="156"/>
      <c r="J20" s="42">
        <v>3316348</v>
      </c>
      <c r="K20" s="122"/>
      <c r="L20" s="122"/>
      <c r="M20" s="122"/>
      <c r="N20" s="122"/>
      <c r="O20" s="122"/>
      <c r="P20" s="122"/>
      <c r="Q20" s="122"/>
    </row>
    <row r="21" spans="2:17" x14ac:dyDescent="0.5">
      <c r="B21" s="221"/>
      <c r="C21" s="156"/>
      <c r="D21" s="223"/>
      <c r="E21" s="156"/>
      <c r="F21" s="156" t="s">
        <v>107</v>
      </c>
      <c r="G21" s="190"/>
      <c r="H21" s="42">
        <v>-2198184</v>
      </c>
      <c r="I21" s="156"/>
      <c r="J21" s="42">
        <v>-3205140</v>
      </c>
      <c r="K21" s="122"/>
      <c r="L21" s="122"/>
      <c r="M21" s="122"/>
      <c r="N21" s="122"/>
      <c r="O21" s="122"/>
      <c r="P21" s="122"/>
      <c r="Q21" s="122"/>
    </row>
    <row r="22" spans="2:17" x14ac:dyDescent="0.5">
      <c r="B22" s="221" t="s">
        <v>134</v>
      </c>
      <c r="C22" s="156"/>
      <c r="D22" s="220" t="s">
        <v>128</v>
      </c>
      <c r="E22" s="156"/>
      <c r="F22" s="156" t="s">
        <v>108</v>
      </c>
      <c r="G22" s="190"/>
      <c r="H22" s="42">
        <v>1175037</v>
      </c>
      <c r="I22" s="156"/>
      <c r="J22" s="42">
        <v>1636422</v>
      </c>
      <c r="K22" s="122"/>
      <c r="L22" s="122"/>
      <c r="M22" s="122"/>
      <c r="N22" s="122"/>
      <c r="O22" s="122"/>
      <c r="P22" s="122"/>
      <c r="Q22" s="122"/>
    </row>
    <row r="23" spans="2:17" x14ac:dyDescent="0.5">
      <c r="B23" s="221"/>
      <c r="C23" s="156"/>
      <c r="D23" s="220"/>
      <c r="E23" s="156"/>
      <c r="F23" s="156" t="s">
        <v>107</v>
      </c>
      <c r="G23" s="190"/>
      <c r="H23" s="42">
        <v>-2892746</v>
      </c>
      <c r="I23" s="156"/>
      <c r="J23" s="42">
        <v>-959869</v>
      </c>
      <c r="K23" s="122"/>
      <c r="L23" s="122"/>
      <c r="M23" s="122"/>
      <c r="N23" s="122"/>
      <c r="O23" s="122"/>
      <c r="P23" s="122"/>
      <c r="Q23" s="122"/>
    </row>
    <row r="24" spans="2:17" x14ac:dyDescent="0.5">
      <c r="B24" s="85" t="s">
        <v>50</v>
      </c>
      <c r="C24" s="30"/>
      <c r="D24" s="30"/>
      <c r="E24" s="30"/>
      <c r="F24" s="30"/>
      <c r="G24" s="30"/>
      <c r="H24" s="30"/>
      <c r="I24" s="30"/>
      <c r="J24" s="30"/>
      <c r="K24" s="122"/>
      <c r="L24" s="122"/>
      <c r="M24" s="122"/>
      <c r="N24" s="122"/>
      <c r="O24" s="122"/>
      <c r="P24" s="122"/>
      <c r="Q24" s="122"/>
    </row>
    <row r="25" spans="2:17" ht="12.75" customHeight="1" x14ac:dyDescent="0.2">
      <c r="B25" s="129"/>
      <c r="C25" s="129"/>
      <c r="D25" s="121"/>
      <c r="E25" s="121"/>
      <c r="F25" s="121"/>
      <c r="G25" s="121"/>
      <c r="H25" s="121"/>
      <c r="I25" s="121"/>
      <c r="J25" s="84"/>
    </row>
    <row r="26" spans="2:17" ht="31.5" customHeight="1" x14ac:dyDescent="0.2">
      <c r="B26" s="176" t="s">
        <v>51</v>
      </c>
      <c r="C26" s="176"/>
      <c r="D26" s="176"/>
      <c r="E26" s="121"/>
      <c r="F26" s="121"/>
      <c r="G26" s="121"/>
      <c r="H26" s="164" t="s">
        <v>201</v>
      </c>
      <c r="I26" s="121"/>
      <c r="J26" s="164" t="s">
        <v>164</v>
      </c>
      <c r="L26" s="84"/>
    </row>
    <row r="27" spans="2:17" ht="31.5" customHeight="1" x14ac:dyDescent="0.2">
      <c r="B27" s="157" t="s">
        <v>133</v>
      </c>
      <c r="C27" s="129"/>
      <c r="G27" s="121"/>
      <c r="H27" s="42">
        <v>3498304</v>
      </c>
      <c r="I27" s="121"/>
      <c r="J27" s="42">
        <v>4555339</v>
      </c>
      <c r="L27" s="84"/>
      <c r="M27" s="58"/>
    </row>
    <row r="28" spans="2:17" ht="31.5" customHeight="1" x14ac:dyDescent="0.2">
      <c r="B28" s="157" t="s">
        <v>134</v>
      </c>
      <c r="C28" s="129"/>
      <c r="G28" s="121"/>
      <c r="H28" s="42">
        <v>593639</v>
      </c>
      <c r="I28" s="121"/>
      <c r="J28" s="42">
        <v>2311348</v>
      </c>
      <c r="L28" s="84"/>
      <c r="M28" s="58"/>
    </row>
    <row r="29" spans="2:17" ht="31.5" customHeight="1" thickBot="1" x14ac:dyDescent="0.25">
      <c r="B29" s="129"/>
      <c r="C29" s="129"/>
      <c r="D29" s="121"/>
      <c r="E29" s="121"/>
      <c r="F29" s="121"/>
      <c r="G29" s="121"/>
      <c r="H29" s="43">
        <f>SUM(H27:H28)</f>
        <v>4091943</v>
      </c>
      <c r="I29" s="121"/>
      <c r="J29" s="43">
        <f>SUM(J27:J28)</f>
        <v>6866687</v>
      </c>
    </row>
    <row r="30" spans="2:17" ht="21" thickTop="1" x14ac:dyDescent="0.2">
      <c r="B30" s="129"/>
      <c r="C30" s="129"/>
      <c r="D30" s="121"/>
      <c r="E30" s="121"/>
      <c r="F30" s="121"/>
      <c r="G30" s="121"/>
      <c r="H30" s="121"/>
      <c r="I30" s="121"/>
      <c r="J30" s="84"/>
    </row>
    <row r="31" spans="2:17" ht="2.25" customHeight="1" x14ac:dyDescent="0.2">
      <c r="B31" s="129"/>
      <c r="C31" s="129"/>
      <c r="D31" s="47"/>
      <c r="E31" s="88"/>
      <c r="F31" s="47"/>
      <c r="J31" s="47"/>
    </row>
    <row r="32" spans="2:17" x14ac:dyDescent="0.2">
      <c r="B32" s="65"/>
      <c r="C32" s="65"/>
      <c r="D32" s="65"/>
      <c r="E32" s="65"/>
      <c r="F32" s="65"/>
      <c r="G32" s="65"/>
      <c r="H32" s="65"/>
      <c r="I32" s="65"/>
      <c r="J32" s="65"/>
    </row>
    <row r="33" spans="2:10" x14ac:dyDescent="0.2">
      <c r="B33" s="214">
        <v>19</v>
      </c>
      <c r="C33" s="214"/>
      <c r="D33" s="214"/>
      <c r="E33" s="214"/>
      <c r="F33" s="214"/>
      <c r="G33" s="214"/>
      <c r="H33" s="214"/>
      <c r="I33" s="214"/>
      <c r="J33" s="214"/>
    </row>
    <row r="34" spans="2:10" x14ac:dyDescent="0.2">
      <c r="B34" s="206"/>
      <c r="C34" s="206"/>
      <c r="D34" s="206"/>
      <c r="E34" s="206"/>
      <c r="F34" s="206"/>
      <c r="G34" s="206"/>
      <c r="H34" s="206"/>
      <c r="I34" s="206"/>
      <c r="J34" s="206"/>
    </row>
  </sheetData>
  <customSheetViews>
    <customSheetView guid="{C4C54333-0C8B-484B-8210-F3D7E510C081}" scale="175" showGridLines="0" topLeftCell="A4">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2">
    <mergeCell ref="B16:J16"/>
    <mergeCell ref="B14:J14"/>
    <mergeCell ref="B15:J15"/>
    <mergeCell ref="B33:J34"/>
    <mergeCell ref="B3:F3"/>
    <mergeCell ref="D22:D23"/>
    <mergeCell ref="B22:B23"/>
    <mergeCell ref="D20:D21"/>
    <mergeCell ref="B20:B21"/>
    <mergeCell ref="B17:J17"/>
    <mergeCell ref="B12:J12"/>
    <mergeCell ref="H18:J18"/>
  </mergeCells>
  <printOptions horizontalCentered="1"/>
  <pageMargins left="0" right="0.43307086614173229" top="0.62992125984251968" bottom="0" header="0" footer="0"/>
  <pageSetup paperSize="9" firstPageNumber="5" orientation="portrait" useFirstPageNumber="1" r:id="rId2"/>
  <headerFooter alignWithMargins="0"/>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86090"/>
  </sheetPr>
  <dimension ref="B1:K36"/>
  <sheetViews>
    <sheetView rightToLeft="1" zoomScale="90" zoomScaleNormal="90" zoomScaleSheetLayoutView="142" zoomScalePageLayoutView="90" workbookViewId="0">
      <selection activeCell="H21" sqref="H21"/>
    </sheetView>
  </sheetViews>
  <sheetFormatPr defaultColWidth="8.75" defaultRowHeight="20.25" x14ac:dyDescent="0.5"/>
  <cols>
    <col min="1" max="1" width="1.625" style="122" customWidth="1"/>
    <col min="2" max="2" width="26" style="122" customWidth="1"/>
    <col min="3" max="3" width="0.875" style="122" customWidth="1"/>
    <col min="4" max="4" width="9.25" style="122" customWidth="1"/>
    <col min="5" max="5" width="1.625" style="122" customWidth="1"/>
    <col min="6" max="6" width="9.75" style="122" customWidth="1"/>
    <col min="7" max="7" width="1.625" style="122" customWidth="1"/>
    <col min="8" max="8" width="14" style="122" customWidth="1"/>
    <col min="9" max="9" width="1.625" style="122" customWidth="1"/>
    <col min="10" max="10" width="13.125" style="122" customWidth="1"/>
    <col min="11" max="11" width="1.625" style="122" customWidth="1"/>
    <col min="12" max="16384" width="8.75" style="122"/>
  </cols>
  <sheetData>
    <row r="1" spans="2:11" s="48" customFormat="1" x14ac:dyDescent="0.2">
      <c r="B1" s="66" t="str">
        <f>'المركز المالي'!B1</f>
        <v>شركة معرض الكيف للسيارات</v>
      </c>
      <c r="C1" s="66"/>
      <c r="F1" s="60"/>
      <c r="G1" s="60"/>
      <c r="H1" s="60"/>
      <c r="I1" s="60"/>
      <c r="J1" s="66"/>
    </row>
    <row r="2" spans="2:11" s="48" customFormat="1" x14ac:dyDescent="0.2">
      <c r="B2" s="153" t="str">
        <f>'المركز المالي'!B2</f>
        <v>شركة ذات مسؤولية محدودة</v>
      </c>
      <c r="C2" s="152"/>
      <c r="F2" s="152"/>
      <c r="G2" s="152"/>
      <c r="H2" s="152"/>
      <c r="I2" s="152"/>
      <c r="J2" s="152"/>
    </row>
    <row r="3" spans="2:11" s="48" customFormat="1" x14ac:dyDescent="0.2">
      <c r="B3" s="210" t="str">
        <f>'8-9'!B3:F3</f>
        <v>ايضاحات حول القوائم المالية للسنة المنتهية في 31 ديسمبر 2024م</v>
      </c>
      <c r="C3" s="210"/>
      <c r="D3" s="210"/>
      <c r="E3" s="210"/>
      <c r="F3" s="210"/>
      <c r="G3" s="210"/>
      <c r="H3" s="152"/>
      <c r="I3" s="152"/>
      <c r="J3" s="152"/>
    </row>
    <row r="4" spans="2:11" s="48" customFormat="1" x14ac:dyDescent="0.2">
      <c r="B4" s="101" t="s">
        <v>24</v>
      </c>
      <c r="C4" s="49"/>
      <c r="D4" s="65"/>
      <c r="E4" s="65"/>
      <c r="F4" s="67"/>
      <c r="G4" s="67"/>
      <c r="H4" s="67"/>
      <c r="I4" s="67"/>
      <c r="J4" s="49"/>
    </row>
    <row r="5" spans="2:11" s="48" customFormat="1" ht="9" customHeight="1" x14ac:dyDescent="0.2">
      <c r="B5" s="152"/>
      <c r="C5" s="152"/>
      <c r="D5" s="75"/>
      <c r="E5" s="75"/>
      <c r="F5" s="81"/>
      <c r="G5" s="81"/>
      <c r="H5" s="81"/>
      <c r="I5" s="81"/>
      <c r="J5" s="152"/>
    </row>
    <row r="6" spans="2:11" s="48" customFormat="1" ht="19.5" customHeight="1" x14ac:dyDescent="0.2">
      <c r="B6" s="78" t="s">
        <v>163</v>
      </c>
      <c r="C6" s="78"/>
    </row>
    <row r="7" spans="2:11" s="48" customFormat="1" ht="27" customHeight="1" x14ac:dyDescent="0.2">
      <c r="B7" s="229" t="s">
        <v>239</v>
      </c>
      <c r="C7" s="229"/>
      <c r="D7" s="229"/>
      <c r="E7" s="229"/>
      <c r="F7" s="229"/>
      <c r="G7" s="229"/>
      <c r="H7" s="229"/>
      <c r="I7" s="229"/>
      <c r="J7" s="229"/>
    </row>
    <row r="8" spans="2:11" s="48" customFormat="1" ht="68.25" customHeight="1" x14ac:dyDescent="0.2">
      <c r="B8" s="229" t="s">
        <v>240</v>
      </c>
      <c r="C8" s="229"/>
      <c r="D8" s="229"/>
      <c r="E8" s="229"/>
      <c r="F8" s="229"/>
      <c r="G8" s="229"/>
      <c r="H8" s="229"/>
      <c r="I8" s="229"/>
      <c r="J8" s="229"/>
    </row>
    <row r="9" spans="2:11" s="48" customFormat="1" ht="19.5" customHeight="1" x14ac:dyDescent="0.2">
      <c r="B9" s="230" t="s">
        <v>109</v>
      </c>
      <c r="C9" s="131"/>
      <c r="D9" s="227" t="s">
        <v>39</v>
      </c>
      <c r="E9" s="73"/>
      <c r="F9" s="227" t="s">
        <v>154</v>
      </c>
      <c r="G9" s="52"/>
      <c r="H9" s="231" t="s">
        <v>40</v>
      </c>
      <c r="I9" s="231"/>
      <c r="J9" s="231"/>
    </row>
    <row r="10" spans="2:11" s="48" customFormat="1" ht="21.75" customHeight="1" x14ac:dyDescent="0.2">
      <c r="B10" s="230"/>
      <c r="C10" s="131"/>
      <c r="D10" s="228"/>
      <c r="E10" s="73"/>
      <c r="F10" s="228"/>
      <c r="G10" s="52"/>
      <c r="H10" s="161" t="s">
        <v>201</v>
      </c>
      <c r="I10" s="52"/>
      <c r="J10" s="161" t="s">
        <v>164</v>
      </c>
    </row>
    <row r="11" spans="2:11" s="48" customFormat="1" ht="24" customHeight="1" x14ac:dyDescent="0.2">
      <c r="B11" s="155" t="s">
        <v>145</v>
      </c>
      <c r="C11" s="87"/>
      <c r="D11" s="24">
        <v>1</v>
      </c>
      <c r="E11" s="88"/>
      <c r="F11" s="24">
        <v>1500000</v>
      </c>
      <c r="H11" s="42">
        <f>D11*F11</f>
        <v>1500000</v>
      </c>
      <c r="J11" s="42">
        <v>12500</v>
      </c>
    </row>
    <row r="12" spans="2:11" s="48" customFormat="1" ht="24" customHeight="1" x14ac:dyDescent="0.2">
      <c r="B12" s="155" t="s">
        <v>132</v>
      </c>
      <c r="C12" s="87"/>
      <c r="D12" s="24">
        <v>1</v>
      </c>
      <c r="E12" s="88"/>
      <c r="F12" s="24">
        <v>1500000</v>
      </c>
      <c r="H12" s="42">
        <f>D11*F11</f>
        <v>1500000</v>
      </c>
      <c r="J12" s="42">
        <v>12500</v>
      </c>
    </row>
    <row r="13" spans="2:11" s="48" customFormat="1" ht="24" customHeight="1" thickBot="1" x14ac:dyDescent="0.25">
      <c r="B13" s="129"/>
      <c r="C13" s="129"/>
      <c r="D13" s="25">
        <f>SUM(D11:D12)</f>
        <v>2</v>
      </c>
      <c r="E13" s="88"/>
      <c r="F13" s="25"/>
      <c r="H13" s="43">
        <f>SUM(H11:H12)</f>
        <v>3000000</v>
      </c>
      <c r="J13" s="43">
        <f>SUM(J11:J12)</f>
        <v>25000</v>
      </c>
    </row>
    <row r="14" spans="2:11" s="48" customFormat="1" ht="24" customHeight="1" thickTop="1" x14ac:dyDescent="0.2">
      <c r="B14" s="129"/>
      <c r="C14" s="129"/>
      <c r="D14" s="47"/>
      <c r="E14" s="88"/>
      <c r="F14" s="47"/>
      <c r="H14" s="84"/>
      <c r="J14" s="84"/>
    </row>
    <row r="15" spans="2:11" s="48" customFormat="1" x14ac:dyDescent="0.2">
      <c r="B15" s="55" t="s">
        <v>238</v>
      </c>
      <c r="C15" s="129"/>
      <c r="D15" s="47"/>
      <c r="E15" s="88"/>
      <c r="F15" s="47"/>
      <c r="J15" s="84"/>
    </row>
    <row r="16" spans="2:11" s="48" customFormat="1" ht="45.75" customHeight="1" x14ac:dyDescent="0.2">
      <c r="B16" s="213" t="s">
        <v>237</v>
      </c>
      <c r="C16" s="213"/>
      <c r="D16" s="213"/>
      <c r="E16" s="213"/>
      <c r="F16" s="213"/>
      <c r="G16" s="213"/>
      <c r="H16" s="213"/>
      <c r="I16" s="213"/>
      <c r="J16" s="213"/>
      <c r="K16" s="144"/>
    </row>
    <row r="17" spans="2:10" s="48" customFormat="1" ht="25.5" customHeight="1" x14ac:dyDescent="0.2">
      <c r="B17" s="129"/>
      <c r="C17" s="129"/>
      <c r="D17" s="47"/>
      <c r="E17" s="88"/>
      <c r="F17" s="159"/>
      <c r="G17" s="154"/>
      <c r="H17" s="160" t="s">
        <v>201</v>
      </c>
      <c r="I17" s="154"/>
      <c r="J17" s="191" t="s">
        <v>164</v>
      </c>
    </row>
    <row r="18" spans="2:10" s="48" customFormat="1" ht="25.5" customHeight="1" x14ac:dyDescent="0.2">
      <c r="B18" s="154" t="s">
        <v>198</v>
      </c>
      <c r="C18" s="129"/>
      <c r="D18" s="47"/>
      <c r="E18" s="88"/>
      <c r="F18" s="159"/>
      <c r="G18" s="154"/>
      <c r="H18" s="17">
        <v>0</v>
      </c>
      <c r="I18" s="17"/>
      <c r="J18" s="17">
        <v>0</v>
      </c>
    </row>
    <row r="19" spans="2:10" s="48" customFormat="1" ht="25.5" customHeight="1" x14ac:dyDescent="0.2">
      <c r="B19" s="204" t="s">
        <v>241</v>
      </c>
      <c r="C19" s="129"/>
      <c r="D19" s="47"/>
      <c r="E19" s="88"/>
      <c r="F19" s="205"/>
      <c r="G19" s="204"/>
      <c r="H19" s="17">
        <v>7500</v>
      </c>
      <c r="I19" s="17"/>
      <c r="J19" s="17">
        <v>0</v>
      </c>
    </row>
    <row r="20" spans="2:10" s="48" customFormat="1" ht="25.5" customHeight="1" x14ac:dyDescent="0.2">
      <c r="B20" s="154" t="s">
        <v>195</v>
      </c>
      <c r="C20" s="129"/>
      <c r="D20" s="47"/>
      <c r="E20" s="88"/>
      <c r="F20" s="17"/>
      <c r="G20" s="15"/>
      <c r="H20" s="16">
        <v>1215776</v>
      </c>
      <c r="I20" s="17"/>
      <c r="J20" s="16">
        <v>0</v>
      </c>
    </row>
    <row r="21" spans="2:10" s="48" customFormat="1" ht="25.5" customHeight="1" thickBot="1" x14ac:dyDescent="0.25">
      <c r="B21" s="129"/>
      <c r="C21" s="129"/>
      <c r="D21" s="47"/>
      <c r="E21" s="88"/>
      <c r="F21" s="35"/>
      <c r="G21" s="23"/>
      <c r="H21" s="18">
        <f>SUM(H18:H20)</f>
        <v>1223276</v>
      </c>
      <c r="I21" s="23"/>
      <c r="J21" s="18">
        <f>SUM(J18:J20)</f>
        <v>0</v>
      </c>
    </row>
    <row r="22" spans="2:10" s="48" customFormat="1" ht="18.600000000000001" customHeight="1" thickTop="1" x14ac:dyDescent="0.2">
      <c r="B22" s="129"/>
      <c r="C22" s="129"/>
      <c r="D22" s="47"/>
      <c r="E22" s="88"/>
      <c r="F22" s="35"/>
      <c r="G22" s="23"/>
      <c r="H22" s="35"/>
      <c r="I22" s="23"/>
      <c r="J22" s="35"/>
    </row>
    <row r="23" spans="2:10" s="48" customFormat="1" ht="19.5" customHeight="1" x14ac:dyDescent="0.2">
      <c r="B23" s="55" t="s">
        <v>183</v>
      </c>
      <c r="C23" s="129"/>
      <c r="D23" s="47"/>
      <c r="E23" s="88"/>
      <c r="F23" s="35"/>
      <c r="G23" s="23"/>
      <c r="H23" s="21" t="s">
        <v>201</v>
      </c>
      <c r="I23" s="23"/>
      <c r="J23" s="21" t="str">
        <f>J17</f>
        <v>31 ديسمبر 2023م</v>
      </c>
    </row>
    <row r="24" spans="2:10" s="48" customFormat="1" ht="19.5" customHeight="1" x14ac:dyDescent="0.2">
      <c r="B24" s="30" t="s">
        <v>181</v>
      </c>
      <c r="C24" s="129"/>
      <c r="D24" s="47"/>
      <c r="E24" s="88"/>
      <c r="F24" s="35"/>
      <c r="G24" s="23"/>
      <c r="H24" s="35">
        <v>148086256</v>
      </c>
      <c r="I24" s="23"/>
      <c r="J24" s="35">
        <v>102410025</v>
      </c>
    </row>
    <row r="25" spans="2:10" s="48" customFormat="1" ht="19.5" hidden="1" customHeight="1" x14ac:dyDescent="0.2">
      <c r="B25" s="30" t="s">
        <v>182</v>
      </c>
      <c r="C25" s="129"/>
      <c r="D25" s="47"/>
      <c r="E25" s="88"/>
      <c r="F25" s="35"/>
      <c r="G25" s="23"/>
      <c r="H25" s="35">
        <v>0</v>
      </c>
      <c r="I25" s="23"/>
      <c r="J25" s="35">
        <v>0</v>
      </c>
    </row>
    <row r="26" spans="2:10" s="48" customFormat="1" ht="19.5" customHeight="1" thickBot="1" x14ac:dyDescent="0.25">
      <c r="B26" s="129"/>
      <c r="C26" s="129"/>
      <c r="D26" s="47"/>
      <c r="E26" s="88"/>
      <c r="F26" s="35"/>
      <c r="G26" s="23"/>
      <c r="H26" s="19">
        <f>SUM(H24:H25)</f>
        <v>148086256</v>
      </c>
      <c r="I26" s="23"/>
      <c r="J26" s="19">
        <f>SUM(J24:J25)</f>
        <v>102410025</v>
      </c>
    </row>
    <row r="27" spans="2:10" s="48" customFormat="1" ht="19.5" customHeight="1" thickTop="1" x14ac:dyDescent="0.2">
      <c r="B27" s="129"/>
      <c r="C27" s="129"/>
      <c r="D27" s="47"/>
      <c r="E27" s="88"/>
      <c r="F27" s="35"/>
      <c r="G27" s="23"/>
      <c r="H27" s="35"/>
      <c r="I27" s="23"/>
      <c r="J27" s="35"/>
    </row>
    <row r="28" spans="2:10" s="48" customFormat="1" ht="19.5" customHeight="1" x14ac:dyDescent="0.2">
      <c r="B28" s="55" t="s">
        <v>184</v>
      </c>
      <c r="C28" s="129"/>
      <c r="D28" s="47"/>
      <c r="E28" s="88"/>
      <c r="F28" s="35"/>
      <c r="G28" s="23"/>
      <c r="H28" s="21" t="str">
        <f>H23</f>
        <v>31 ديسمبر 2024م</v>
      </c>
      <c r="I28" s="23"/>
      <c r="J28" s="21" t="str">
        <f>J23</f>
        <v>31 ديسمبر 2023م</v>
      </c>
    </row>
    <row r="29" spans="2:10" s="48" customFormat="1" ht="19.5" customHeight="1" x14ac:dyDescent="0.2">
      <c r="B29" s="30" t="s">
        <v>233</v>
      </c>
      <c r="C29" s="129"/>
      <c r="D29" s="47"/>
      <c r="E29" s="88"/>
      <c r="F29" s="35"/>
      <c r="G29" s="23"/>
      <c r="H29" s="35">
        <v>6282490</v>
      </c>
      <c r="I29" s="23"/>
      <c r="J29" s="35">
        <v>3625005</v>
      </c>
    </row>
    <row r="30" spans="2:10" s="48" customFormat="1" ht="19.5" customHeight="1" x14ac:dyDescent="0.2">
      <c r="B30" s="30" t="s">
        <v>185</v>
      </c>
      <c r="C30" s="129"/>
      <c r="D30" s="47"/>
      <c r="E30" s="88"/>
      <c r="F30" s="35"/>
      <c r="G30" s="23"/>
      <c r="H30" s="35">
        <v>145230814</v>
      </c>
      <c r="I30" s="23"/>
      <c r="J30" s="35">
        <v>101746403</v>
      </c>
    </row>
    <row r="31" spans="2:10" s="48" customFormat="1" ht="19.5" customHeight="1" x14ac:dyDescent="0.2">
      <c r="B31" s="30" t="s">
        <v>234</v>
      </c>
      <c r="C31" s="129"/>
      <c r="D31" s="47"/>
      <c r="E31" s="88"/>
      <c r="F31" s="35"/>
      <c r="G31" s="23"/>
      <c r="H31" s="35">
        <v>-10027704</v>
      </c>
      <c r="I31" s="23"/>
      <c r="J31" s="35">
        <v>-6282490</v>
      </c>
    </row>
    <row r="32" spans="2:10" s="48" customFormat="1" ht="19.5" customHeight="1" thickBot="1" x14ac:dyDescent="0.25">
      <c r="B32" s="129"/>
      <c r="C32" s="129"/>
      <c r="D32" s="47"/>
      <c r="E32" s="88"/>
      <c r="F32" s="35"/>
      <c r="G32" s="23"/>
      <c r="H32" s="19">
        <f>SUM(H29:H31)</f>
        <v>141485600</v>
      </c>
      <c r="I32" s="23"/>
      <c r="J32" s="19">
        <f>SUM(J29:J31)</f>
        <v>99088918</v>
      </c>
    </row>
    <row r="33" spans="2:10" s="48" customFormat="1" ht="19.5" customHeight="1" thickTop="1" x14ac:dyDescent="0.2">
      <c r="B33" s="129"/>
      <c r="C33" s="129"/>
      <c r="D33" s="47"/>
      <c r="E33" s="88"/>
      <c r="F33" s="35"/>
      <c r="G33" s="23"/>
      <c r="H33" s="35"/>
      <c r="I33" s="23"/>
      <c r="J33" s="35"/>
    </row>
    <row r="34" spans="2:10" s="48" customFormat="1" x14ac:dyDescent="0.2">
      <c r="B34" s="65"/>
      <c r="C34" s="65"/>
      <c r="D34" s="65"/>
      <c r="E34" s="65"/>
      <c r="F34" s="65"/>
      <c r="G34" s="65"/>
      <c r="H34" s="65"/>
      <c r="I34" s="65"/>
      <c r="J34" s="65"/>
    </row>
    <row r="35" spans="2:10" s="48" customFormat="1" x14ac:dyDescent="0.2">
      <c r="B35" s="214">
        <v>20</v>
      </c>
      <c r="C35" s="214"/>
      <c r="D35" s="214"/>
      <c r="E35" s="214"/>
      <c r="F35" s="214"/>
      <c r="G35" s="214"/>
      <c r="H35" s="214"/>
      <c r="I35" s="214"/>
      <c r="J35" s="214"/>
    </row>
    <row r="36" spans="2:10" x14ac:dyDescent="0.5">
      <c r="B36" s="206"/>
      <c r="C36" s="206"/>
      <c r="D36" s="206"/>
      <c r="E36" s="206"/>
      <c r="F36" s="206"/>
      <c r="G36" s="206"/>
      <c r="H36" s="206"/>
      <c r="I36" s="206"/>
      <c r="J36" s="206"/>
    </row>
  </sheetData>
  <mergeCells count="9">
    <mergeCell ref="B35:J36"/>
    <mergeCell ref="F9:F10"/>
    <mergeCell ref="B7:J7"/>
    <mergeCell ref="B3:G3"/>
    <mergeCell ref="B9:B10"/>
    <mergeCell ref="D9:D10"/>
    <mergeCell ref="B16:J16"/>
    <mergeCell ref="H9:J9"/>
    <mergeCell ref="B8:J8"/>
  </mergeCells>
  <pageMargins left="0" right="0.74803149606299213" top="0.62992125984251968" bottom="0"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ورقة8">
    <tabColor rgb="FFFFCCFF"/>
  </sheetPr>
  <dimension ref="B1:K32"/>
  <sheetViews>
    <sheetView rightToLeft="1" tabSelected="1" topLeftCell="A16" zoomScale="90" zoomScaleNormal="90" zoomScaleSheetLayoutView="100" zoomScalePageLayoutView="90" workbookViewId="0">
      <selection activeCell="K25" sqref="K25"/>
    </sheetView>
  </sheetViews>
  <sheetFormatPr defaultColWidth="9.375" defaultRowHeight="20.25" x14ac:dyDescent="0.2"/>
  <cols>
    <col min="1" max="1" width="3" style="48" customWidth="1"/>
    <col min="2" max="2" width="45.875" style="48" customWidth="1"/>
    <col min="3" max="3" width="14.875" style="48" customWidth="1"/>
    <col min="4" max="4" width="1.875" style="48" customWidth="1"/>
    <col min="5" max="5" width="13.5" style="48" customWidth="1"/>
    <col min="6" max="7" width="2.375" style="48" customWidth="1"/>
    <col min="8" max="245" width="9.375" style="48"/>
    <col min="246" max="247" width="12.375" style="48" customWidth="1"/>
    <col min="248" max="248" width="18.625" style="48" customWidth="1"/>
    <col min="249" max="249" width="11.25" style="48" customWidth="1"/>
    <col min="250" max="250" width="9.375" style="48" customWidth="1"/>
    <col min="251" max="252" width="17.375" style="48" customWidth="1"/>
    <col min="253" max="253" width="1.625" style="48" customWidth="1"/>
    <col min="254" max="501" width="9.375" style="48"/>
    <col min="502" max="503" width="12.375" style="48" customWidth="1"/>
    <col min="504" max="504" width="18.625" style="48" customWidth="1"/>
    <col min="505" max="505" width="11.25" style="48" customWidth="1"/>
    <col min="506" max="506" width="9.375" style="48" customWidth="1"/>
    <col min="507" max="508" width="17.375" style="48" customWidth="1"/>
    <col min="509" max="509" width="1.625" style="48" customWidth="1"/>
    <col min="510" max="757" width="9.375" style="48"/>
    <col min="758" max="759" width="12.375" style="48" customWidth="1"/>
    <col min="760" max="760" width="18.625" style="48" customWidth="1"/>
    <col min="761" max="761" width="11.25" style="48" customWidth="1"/>
    <col min="762" max="762" width="9.375" style="48" customWidth="1"/>
    <col min="763" max="764" width="17.375" style="48" customWidth="1"/>
    <col min="765" max="765" width="1.625" style="48" customWidth="1"/>
    <col min="766" max="1013" width="9.375" style="48"/>
    <col min="1014" max="1015" width="12.375" style="48" customWidth="1"/>
    <col min="1016" max="1016" width="18.625" style="48" customWidth="1"/>
    <col min="1017" max="1017" width="11.25" style="48" customWidth="1"/>
    <col min="1018" max="1018" width="9.375" style="48" customWidth="1"/>
    <col min="1019" max="1020" width="17.375" style="48" customWidth="1"/>
    <col min="1021" max="1021" width="1.625" style="48" customWidth="1"/>
    <col min="1022" max="1269" width="9.375" style="48"/>
    <col min="1270" max="1271" width="12.375" style="48" customWidth="1"/>
    <col min="1272" max="1272" width="18.625" style="48" customWidth="1"/>
    <col min="1273" max="1273" width="11.25" style="48" customWidth="1"/>
    <col min="1274" max="1274" width="9.375" style="48" customWidth="1"/>
    <col min="1275" max="1276" width="17.375" style="48" customWidth="1"/>
    <col min="1277" max="1277" width="1.625" style="48" customWidth="1"/>
    <col min="1278" max="1525" width="9.375" style="48"/>
    <col min="1526" max="1527" width="12.375" style="48" customWidth="1"/>
    <col min="1528" max="1528" width="18.625" style="48" customWidth="1"/>
    <col min="1529" max="1529" width="11.25" style="48" customWidth="1"/>
    <col min="1530" max="1530" width="9.375" style="48" customWidth="1"/>
    <col min="1531" max="1532" width="17.375" style="48" customWidth="1"/>
    <col min="1533" max="1533" width="1.625" style="48" customWidth="1"/>
    <col min="1534" max="1781" width="9.375" style="48"/>
    <col min="1782" max="1783" width="12.375" style="48" customWidth="1"/>
    <col min="1784" max="1784" width="18.625" style="48" customWidth="1"/>
    <col min="1785" max="1785" width="11.25" style="48" customWidth="1"/>
    <col min="1786" max="1786" width="9.375" style="48" customWidth="1"/>
    <col min="1787" max="1788" width="17.375" style="48" customWidth="1"/>
    <col min="1789" max="1789" width="1.625" style="48" customWidth="1"/>
    <col min="1790" max="2037" width="9.375" style="48"/>
    <col min="2038" max="2039" width="12.375" style="48" customWidth="1"/>
    <col min="2040" max="2040" width="18.625" style="48" customWidth="1"/>
    <col min="2041" max="2041" width="11.25" style="48" customWidth="1"/>
    <col min="2042" max="2042" width="9.375" style="48" customWidth="1"/>
    <col min="2043" max="2044" width="17.375" style="48" customWidth="1"/>
    <col min="2045" max="2045" width="1.625" style="48" customWidth="1"/>
    <col min="2046" max="2293" width="9.375" style="48"/>
    <col min="2294" max="2295" width="12.375" style="48" customWidth="1"/>
    <col min="2296" max="2296" width="18.625" style="48" customWidth="1"/>
    <col min="2297" max="2297" width="11.25" style="48" customWidth="1"/>
    <col min="2298" max="2298" width="9.375" style="48" customWidth="1"/>
    <col min="2299" max="2300" width="17.375" style="48" customWidth="1"/>
    <col min="2301" max="2301" width="1.625" style="48" customWidth="1"/>
    <col min="2302" max="2549" width="9.375" style="48"/>
    <col min="2550" max="2551" width="12.375" style="48" customWidth="1"/>
    <col min="2552" max="2552" width="18.625" style="48" customWidth="1"/>
    <col min="2553" max="2553" width="11.25" style="48" customWidth="1"/>
    <col min="2554" max="2554" width="9.375" style="48" customWidth="1"/>
    <col min="2555" max="2556" width="17.375" style="48" customWidth="1"/>
    <col min="2557" max="2557" width="1.625" style="48" customWidth="1"/>
    <col min="2558" max="2805" width="9.375" style="48"/>
    <col min="2806" max="2807" width="12.375" style="48" customWidth="1"/>
    <col min="2808" max="2808" width="18.625" style="48" customWidth="1"/>
    <col min="2809" max="2809" width="11.25" style="48" customWidth="1"/>
    <col min="2810" max="2810" width="9.375" style="48" customWidth="1"/>
    <col min="2811" max="2812" width="17.375" style="48" customWidth="1"/>
    <col min="2813" max="2813" width="1.625" style="48" customWidth="1"/>
    <col min="2814" max="3061" width="9.375" style="48"/>
    <col min="3062" max="3063" width="12.375" style="48" customWidth="1"/>
    <col min="3064" max="3064" width="18.625" style="48" customWidth="1"/>
    <col min="3065" max="3065" width="11.25" style="48" customWidth="1"/>
    <col min="3066" max="3066" width="9.375" style="48" customWidth="1"/>
    <col min="3067" max="3068" width="17.375" style="48" customWidth="1"/>
    <col min="3069" max="3069" width="1.625" style="48" customWidth="1"/>
    <col min="3070" max="3317" width="9.375" style="48"/>
    <col min="3318" max="3319" width="12.375" style="48" customWidth="1"/>
    <col min="3320" max="3320" width="18.625" style="48" customWidth="1"/>
    <col min="3321" max="3321" width="11.25" style="48" customWidth="1"/>
    <col min="3322" max="3322" width="9.375" style="48" customWidth="1"/>
    <col min="3323" max="3324" width="17.375" style="48" customWidth="1"/>
    <col min="3325" max="3325" width="1.625" style="48" customWidth="1"/>
    <col min="3326" max="3573" width="9.375" style="48"/>
    <col min="3574" max="3575" width="12.375" style="48" customWidth="1"/>
    <col min="3576" max="3576" width="18.625" style="48" customWidth="1"/>
    <col min="3577" max="3577" width="11.25" style="48" customWidth="1"/>
    <col min="3578" max="3578" width="9.375" style="48" customWidth="1"/>
    <col min="3579" max="3580" width="17.375" style="48" customWidth="1"/>
    <col min="3581" max="3581" width="1.625" style="48" customWidth="1"/>
    <col min="3582" max="3829" width="9.375" style="48"/>
    <col min="3830" max="3831" width="12.375" style="48" customWidth="1"/>
    <col min="3832" max="3832" width="18.625" style="48" customWidth="1"/>
    <col min="3833" max="3833" width="11.25" style="48" customWidth="1"/>
    <col min="3834" max="3834" width="9.375" style="48" customWidth="1"/>
    <col min="3835" max="3836" width="17.375" style="48" customWidth="1"/>
    <col min="3837" max="3837" width="1.625" style="48" customWidth="1"/>
    <col min="3838" max="4085" width="9.375" style="48"/>
    <col min="4086" max="4087" width="12.375" style="48" customWidth="1"/>
    <col min="4088" max="4088" width="18.625" style="48" customWidth="1"/>
    <col min="4089" max="4089" width="11.25" style="48" customWidth="1"/>
    <col min="4090" max="4090" width="9.375" style="48" customWidth="1"/>
    <col min="4091" max="4092" width="17.375" style="48" customWidth="1"/>
    <col min="4093" max="4093" width="1.625" style="48" customWidth="1"/>
    <col min="4094" max="4341" width="9.375" style="48"/>
    <col min="4342" max="4343" width="12.375" style="48" customWidth="1"/>
    <col min="4344" max="4344" width="18.625" style="48" customWidth="1"/>
    <col min="4345" max="4345" width="11.25" style="48" customWidth="1"/>
    <col min="4346" max="4346" width="9.375" style="48" customWidth="1"/>
    <col min="4347" max="4348" width="17.375" style="48" customWidth="1"/>
    <col min="4349" max="4349" width="1.625" style="48" customWidth="1"/>
    <col min="4350" max="4597" width="9.375" style="48"/>
    <col min="4598" max="4599" width="12.375" style="48" customWidth="1"/>
    <col min="4600" max="4600" width="18.625" style="48" customWidth="1"/>
    <col min="4601" max="4601" width="11.25" style="48" customWidth="1"/>
    <col min="4602" max="4602" width="9.375" style="48" customWidth="1"/>
    <col min="4603" max="4604" width="17.375" style="48" customWidth="1"/>
    <col min="4605" max="4605" width="1.625" style="48" customWidth="1"/>
    <col min="4606" max="4853" width="9.375" style="48"/>
    <col min="4854" max="4855" width="12.375" style="48" customWidth="1"/>
    <col min="4856" max="4856" width="18.625" style="48" customWidth="1"/>
    <col min="4857" max="4857" width="11.25" style="48" customWidth="1"/>
    <col min="4858" max="4858" width="9.375" style="48" customWidth="1"/>
    <col min="4859" max="4860" width="17.375" style="48" customWidth="1"/>
    <col min="4861" max="4861" width="1.625" style="48" customWidth="1"/>
    <col min="4862" max="5109" width="9.375" style="48"/>
    <col min="5110" max="5111" width="12.375" style="48" customWidth="1"/>
    <col min="5112" max="5112" width="18.625" style="48" customWidth="1"/>
    <col min="5113" max="5113" width="11.25" style="48" customWidth="1"/>
    <col min="5114" max="5114" width="9.375" style="48" customWidth="1"/>
    <col min="5115" max="5116" width="17.375" style="48" customWidth="1"/>
    <col min="5117" max="5117" width="1.625" style="48" customWidth="1"/>
    <col min="5118" max="5365" width="9.375" style="48"/>
    <col min="5366" max="5367" width="12.375" style="48" customWidth="1"/>
    <col min="5368" max="5368" width="18.625" style="48" customWidth="1"/>
    <col min="5369" max="5369" width="11.25" style="48" customWidth="1"/>
    <col min="5370" max="5370" width="9.375" style="48" customWidth="1"/>
    <col min="5371" max="5372" width="17.375" style="48" customWidth="1"/>
    <col min="5373" max="5373" width="1.625" style="48" customWidth="1"/>
    <col min="5374" max="5621" width="9.375" style="48"/>
    <col min="5622" max="5623" width="12.375" style="48" customWidth="1"/>
    <col min="5624" max="5624" width="18.625" style="48" customWidth="1"/>
    <col min="5625" max="5625" width="11.25" style="48" customWidth="1"/>
    <col min="5626" max="5626" width="9.375" style="48" customWidth="1"/>
    <col min="5627" max="5628" width="17.375" style="48" customWidth="1"/>
    <col min="5629" max="5629" width="1.625" style="48" customWidth="1"/>
    <col min="5630" max="5877" width="9.375" style="48"/>
    <col min="5878" max="5879" width="12.375" style="48" customWidth="1"/>
    <col min="5880" max="5880" width="18.625" style="48" customWidth="1"/>
    <col min="5881" max="5881" width="11.25" style="48" customWidth="1"/>
    <col min="5882" max="5882" width="9.375" style="48" customWidth="1"/>
    <col min="5883" max="5884" width="17.375" style="48" customWidth="1"/>
    <col min="5885" max="5885" width="1.625" style="48" customWidth="1"/>
    <col min="5886" max="6133" width="9.375" style="48"/>
    <col min="6134" max="6135" width="12.375" style="48" customWidth="1"/>
    <col min="6136" max="6136" width="18.625" style="48" customWidth="1"/>
    <col min="6137" max="6137" width="11.25" style="48" customWidth="1"/>
    <col min="6138" max="6138" width="9.375" style="48" customWidth="1"/>
    <col min="6139" max="6140" width="17.375" style="48" customWidth="1"/>
    <col min="6141" max="6141" width="1.625" style="48" customWidth="1"/>
    <col min="6142" max="6389" width="9.375" style="48"/>
    <col min="6390" max="6391" width="12.375" style="48" customWidth="1"/>
    <col min="6392" max="6392" width="18.625" style="48" customWidth="1"/>
    <col min="6393" max="6393" width="11.25" style="48" customWidth="1"/>
    <col min="6394" max="6394" width="9.375" style="48" customWidth="1"/>
    <col min="6395" max="6396" width="17.375" style="48" customWidth="1"/>
    <col min="6397" max="6397" width="1.625" style="48" customWidth="1"/>
    <col min="6398" max="6645" width="9.375" style="48"/>
    <col min="6646" max="6647" width="12.375" style="48" customWidth="1"/>
    <col min="6648" max="6648" width="18.625" style="48" customWidth="1"/>
    <col min="6649" max="6649" width="11.25" style="48" customWidth="1"/>
    <col min="6650" max="6650" width="9.375" style="48" customWidth="1"/>
    <col min="6651" max="6652" width="17.375" style="48" customWidth="1"/>
    <col min="6653" max="6653" width="1.625" style="48" customWidth="1"/>
    <col min="6654" max="6901" width="9.375" style="48"/>
    <col min="6902" max="6903" width="12.375" style="48" customWidth="1"/>
    <col min="6904" max="6904" width="18.625" style="48" customWidth="1"/>
    <col min="6905" max="6905" width="11.25" style="48" customWidth="1"/>
    <col min="6906" max="6906" width="9.375" style="48" customWidth="1"/>
    <col min="6907" max="6908" width="17.375" style="48" customWidth="1"/>
    <col min="6909" max="6909" width="1.625" style="48" customWidth="1"/>
    <col min="6910" max="7157" width="9.375" style="48"/>
    <col min="7158" max="7159" width="12.375" style="48" customWidth="1"/>
    <col min="7160" max="7160" width="18.625" style="48" customWidth="1"/>
    <col min="7161" max="7161" width="11.25" style="48" customWidth="1"/>
    <col min="7162" max="7162" width="9.375" style="48" customWidth="1"/>
    <col min="7163" max="7164" width="17.375" style="48" customWidth="1"/>
    <col min="7165" max="7165" width="1.625" style="48" customWidth="1"/>
    <col min="7166" max="7413" width="9.375" style="48"/>
    <col min="7414" max="7415" width="12.375" style="48" customWidth="1"/>
    <col min="7416" max="7416" width="18.625" style="48" customWidth="1"/>
    <col min="7417" max="7417" width="11.25" style="48" customWidth="1"/>
    <col min="7418" max="7418" width="9.375" style="48" customWidth="1"/>
    <col min="7419" max="7420" width="17.375" style="48" customWidth="1"/>
    <col min="7421" max="7421" width="1.625" style="48" customWidth="1"/>
    <col min="7422" max="7669" width="9.375" style="48"/>
    <col min="7670" max="7671" width="12.375" style="48" customWidth="1"/>
    <col min="7672" max="7672" width="18.625" style="48" customWidth="1"/>
    <col min="7673" max="7673" width="11.25" style="48" customWidth="1"/>
    <col min="7674" max="7674" width="9.375" style="48" customWidth="1"/>
    <col min="7675" max="7676" width="17.375" style="48" customWidth="1"/>
    <col min="7677" max="7677" width="1.625" style="48" customWidth="1"/>
    <col min="7678" max="7925" width="9.375" style="48"/>
    <col min="7926" max="7927" width="12.375" style="48" customWidth="1"/>
    <col min="7928" max="7928" width="18.625" style="48" customWidth="1"/>
    <col min="7929" max="7929" width="11.25" style="48" customWidth="1"/>
    <col min="7930" max="7930" width="9.375" style="48" customWidth="1"/>
    <col min="7931" max="7932" width="17.375" style="48" customWidth="1"/>
    <col min="7933" max="7933" width="1.625" style="48" customWidth="1"/>
    <col min="7934" max="8181" width="9.375" style="48"/>
    <col min="8182" max="8183" width="12.375" style="48" customWidth="1"/>
    <col min="8184" max="8184" width="18.625" style="48" customWidth="1"/>
    <col min="8185" max="8185" width="11.25" style="48" customWidth="1"/>
    <col min="8186" max="8186" width="9.375" style="48" customWidth="1"/>
    <col min="8187" max="8188" width="17.375" style="48" customWidth="1"/>
    <col min="8189" max="8189" width="1.625" style="48" customWidth="1"/>
    <col min="8190" max="8437" width="9.375" style="48"/>
    <col min="8438" max="8439" width="12.375" style="48" customWidth="1"/>
    <col min="8440" max="8440" width="18.625" style="48" customWidth="1"/>
    <col min="8441" max="8441" width="11.25" style="48" customWidth="1"/>
    <col min="8442" max="8442" width="9.375" style="48" customWidth="1"/>
    <col min="8443" max="8444" width="17.375" style="48" customWidth="1"/>
    <col min="8445" max="8445" width="1.625" style="48" customWidth="1"/>
    <col min="8446" max="8693" width="9.375" style="48"/>
    <col min="8694" max="8695" width="12.375" style="48" customWidth="1"/>
    <col min="8696" max="8696" width="18.625" style="48" customWidth="1"/>
    <col min="8697" max="8697" width="11.25" style="48" customWidth="1"/>
    <col min="8698" max="8698" width="9.375" style="48" customWidth="1"/>
    <col min="8699" max="8700" width="17.375" style="48" customWidth="1"/>
    <col min="8701" max="8701" width="1.625" style="48" customWidth="1"/>
    <col min="8702" max="8949" width="9.375" style="48"/>
    <col min="8950" max="8951" width="12.375" style="48" customWidth="1"/>
    <col min="8952" max="8952" width="18.625" style="48" customWidth="1"/>
    <col min="8953" max="8953" width="11.25" style="48" customWidth="1"/>
    <col min="8954" max="8954" width="9.375" style="48" customWidth="1"/>
    <col min="8955" max="8956" width="17.375" style="48" customWidth="1"/>
    <col min="8957" max="8957" width="1.625" style="48" customWidth="1"/>
    <col min="8958" max="9205" width="9.375" style="48"/>
    <col min="9206" max="9207" width="12.375" style="48" customWidth="1"/>
    <col min="9208" max="9208" width="18.625" style="48" customWidth="1"/>
    <col min="9209" max="9209" width="11.25" style="48" customWidth="1"/>
    <col min="9210" max="9210" width="9.375" style="48" customWidth="1"/>
    <col min="9211" max="9212" width="17.375" style="48" customWidth="1"/>
    <col min="9213" max="9213" width="1.625" style="48" customWidth="1"/>
    <col min="9214" max="9461" width="9.375" style="48"/>
    <col min="9462" max="9463" width="12.375" style="48" customWidth="1"/>
    <col min="9464" max="9464" width="18.625" style="48" customWidth="1"/>
    <col min="9465" max="9465" width="11.25" style="48" customWidth="1"/>
    <col min="9466" max="9466" width="9.375" style="48" customWidth="1"/>
    <col min="9467" max="9468" width="17.375" style="48" customWidth="1"/>
    <col min="9469" max="9469" width="1.625" style="48" customWidth="1"/>
    <col min="9470" max="9717" width="9.375" style="48"/>
    <col min="9718" max="9719" width="12.375" style="48" customWidth="1"/>
    <col min="9720" max="9720" width="18.625" style="48" customWidth="1"/>
    <col min="9721" max="9721" width="11.25" style="48" customWidth="1"/>
    <col min="9722" max="9722" width="9.375" style="48" customWidth="1"/>
    <col min="9723" max="9724" width="17.375" style="48" customWidth="1"/>
    <col min="9725" max="9725" width="1.625" style="48" customWidth="1"/>
    <col min="9726" max="9973" width="9.375" style="48"/>
    <col min="9974" max="9975" width="12.375" style="48" customWidth="1"/>
    <col min="9976" max="9976" width="18.625" style="48" customWidth="1"/>
    <col min="9977" max="9977" width="11.25" style="48" customWidth="1"/>
    <col min="9978" max="9978" width="9.375" style="48" customWidth="1"/>
    <col min="9979" max="9980" width="17.375" style="48" customWidth="1"/>
    <col min="9981" max="9981" width="1.625" style="48" customWidth="1"/>
    <col min="9982" max="10229" width="9.375" style="48"/>
    <col min="10230" max="10231" width="12.375" style="48" customWidth="1"/>
    <col min="10232" max="10232" width="18.625" style="48" customWidth="1"/>
    <col min="10233" max="10233" width="11.25" style="48" customWidth="1"/>
    <col min="10234" max="10234" width="9.375" style="48" customWidth="1"/>
    <col min="10235" max="10236" width="17.375" style="48" customWidth="1"/>
    <col min="10237" max="10237" width="1.625" style="48" customWidth="1"/>
    <col min="10238" max="10485" width="9.375" style="48"/>
    <col min="10486" max="10487" width="12.375" style="48" customWidth="1"/>
    <col min="10488" max="10488" width="18.625" style="48" customWidth="1"/>
    <col min="10489" max="10489" width="11.25" style="48" customWidth="1"/>
    <col min="10490" max="10490" width="9.375" style="48" customWidth="1"/>
    <col min="10491" max="10492" width="17.375" style="48" customWidth="1"/>
    <col min="10493" max="10493" width="1.625" style="48" customWidth="1"/>
    <col min="10494" max="10741" width="9.375" style="48"/>
    <col min="10742" max="10743" width="12.375" style="48" customWidth="1"/>
    <col min="10744" max="10744" width="18.625" style="48" customWidth="1"/>
    <col min="10745" max="10745" width="11.25" style="48" customWidth="1"/>
    <col min="10746" max="10746" width="9.375" style="48" customWidth="1"/>
    <col min="10747" max="10748" width="17.375" style="48" customWidth="1"/>
    <col min="10749" max="10749" width="1.625" style="48" customWidth="1"/>
    <col min="10750" max="10997" width="9.375" style="48"/>
    <col min="10998" max="10999" width="12.375" style="48" customWidth="1"/>
    <col min="11000" max="11000" width="18.625" style="48" customWidth="1"/>
    <col min="11001" max="11001" width="11.25" style="48" customWidth="1"/>
    <col min="11002" max="11002" width="9.375" style="48" customWidth="1"/>
    <col min="11003" max="11004" width="17.375" style="48" customWidth="1"/>
    <col min="11005" max="11005" width="1.625" style="48" customWidth="1"/>
    <col min="11006" max="11253" width="9.375" style="48"/>
    <col min="11254" max="11255" width="12.375" style="48" customWidth="1"/>
    <col min="11256" max="11256" width="18.625" style="48" customWidth="1"/>
    <col min="11257" max="11257" width="11.25" style="48" customWidth="1"/>
    <col min="11258" max="11258" width="9.375" style="48" customWidth="1"/>
    <col min="11259" max="11260" width="17.375" style="48" customWidth="1"/>
    <col min="11261" max="11261" width="1.625" style="48" customWidth="1"/>
    <col min="11262" max="11509" width="9.375" style="48"/>
    <col min="11510" max="11511" width="12.375" style="48" customWidth="1"/>
    <col min="11512" max="11512" width="18.625" style="48" customWidth="1"/>
    <col min="11513" max="11513" width="11.25" style="48" customWidth="1"/>
    <col min="11514" max="11514" width="9.375" style="48" customWidth="1"/>
    <col min="11515" max="11516" width="17.375" style="48" customWidth="1"/>
    <col min="11517" max="11517" width="1.625" style="48" customWidth="1"/>
    <col min="11518" max="11765" width="9.375" style="48"/>
    <col min="11766" max="11767" width="12.375" style="48" customWidth="1"/>
    <col min="11768" max="11768" width="18.625" style="48" customWidth="1"/>
    <col min="11769" max="11769" width="11.25" style="48" customWidth="1"/>
    <col min="11770" max="11770" width="9.375" style="48" customWidth="1"/>
    <col min="11771" max="11772" width="17.375" style="48" customWidth="1"/>
    <col min="11773" max="11773" width="1.625" style="48" customWidth="1"/>
    <col min="11774" max="12021" width="9.375" style="48"/>
    <col min="12022" max="12023" width="12.375" style="48" customWidth="1"/>
    <col min="12024" max="12024" width="18.625" style="48" customWidth="1"/>
    <col min="12025" max="12025" width="11.25" style="48" customWidth="1"/>
    <col min="12026" max="12026" width="9.375" style="48" customWidth="1"/>
    <col min="12027" max="12028" width="17.375" style="48" customWidth="1"/>
    <col min="12029" max="12029" width="1.625" style="48" customWidth="1"/>
    <col min="12030" max="12277" width="9.375" style="48"/>
    <col min="12278" max="12279" width="12.375" style="48" customWidth="1"/>
    <col min="12280" max="12280" width="18.625" style="48" customWidth="1"/>
    <col min="12281" max="12281" width="11.25" style="48" customWidth="1"/>
    <col min="12282" max="12282" width="9.375" style="48" customWidth="1"/>
    <col min="12283" max="12284" width="17.375" style="48" customWidth="1"/>
    <col min="12285" max="12285" width="1.625" style="48" customWidth="1"/>
    <col min="12286" max="12533" width="9.375" style="48"/>
    <col min="12534" max="12535" width="12.375" style="48" customWidth="1"/>
    <col min="12536" max="12536" width="18.625" style="48" customWidth="1"/>
    <col min="12537" max="12537" width="11.25" style="48" customWidth="1"/>
    <col min="12538" max="12538" width="9.375" style="48" customWidth="1"/>
    <col min="12539" max="12540" width="17.375" style="48" customWidth="1"/>
    <col min="12541" max="12541" width="1.625" style="48" customWidth="1"/>
    <col min="12542" max="12789" width="9.375" style="48"/>
    <col min="12790" max="12791" width="12.375" style="48" customWidth="1"/>
    <col min="12792" max="12792" width="18.625" style="48" customWidth="1"/>
    <col min="12793" max="12793" width="11.25" style="48" customWidth="1"/>
    <col min="12794" max="12794" width="9.375" style="48" customWidth="1"/>
    <col min="12795" max="12796" width="17.375" style="48" customWidth="1"/>
    <col min="12797" max="12797" width="1.625" style="48" customWidth="1"/>
    <col min="12798" max="13045" width="9.375" style="48"/>
    <col min="13046" max="13047" width="12.375" style="48" customWidth="1"/>
    <col min="13048" max="13048" width="18.625" style="48" customWidth="1"/>
    <col min="13049" max="13049" width="11.25" style="48" customWidth="1"/>
    <col min="13050" max="13050" width="9.375" style="48" customWidth="1"/>
    <col min="13051" max="13052" width="17.375" style="48" customWidth="1"/>
    <col min="13053" max="13053" width="1.625" style="48" customWidth="1"/>
    <col min="13054" max="13301" width="9.375" style="48"/>
    <col min="13302" max="13303" width="12.375" style="48" customWidth="1"/>
    <col min="13304" max="13304" width="18.625" style="48" customWidth="1"/>
    <col min="13305" max="13305" width="11.25" style="48" customWidth="1"/>
    <col min="13306" max="13306" width="9.375" style="48" customWidth="1"/>
    <col min="13307" max="13308" width="17.375" style="48" customWidth="1"/>
    <col min="13309" max="13309" width="1.625" style="48" customWidth="1"/>
    <col min="13310" max="13557" width="9.375" style="48"/>
    <col min="13558" max="13559" width="12.375" style="48" customWidth="1"/>
    <col min="13560" max="13560" width="18.625" style="48" customWidth="1"/>
    <col min="13561" max="13561" width="11.25" style="48" customWidth="1"/>
    <col min="13562" max="13562" width="9.375" style="48" customWidth="1"/>
    <col min="13563" max="13564" width="17.375" style="48" customWidth="1"/>
    <col min="13565" max="13565" width="1.625" style="48" customWidth="1"/>
    <col min="13566" max="13813" width="9.375" style="48"/>
    <col min="13814" max="13815" width="12.375" style="48" customWidth="1"/>
    <col min="13816" max="13816" width="18.625" style="48" customWidth="1"/>
    <col min="13817" max="13817" width="11.25" style="48" customWidth="1"/>
    <col min="13818" max="13818" width="9.375" style="48" customWidth="1"/>
    <col min="13819" max="13820" width="17.375" style="48" customWidth="1"/>
    <col min="13821" max="13821" width="1.625" style="48" customWidth="1"/>
    <col min="13822" max="14069" width="9.375" style="48"/>
    <col min="14070" max="14071" width="12.375" style="48" customWidth="1"/>
    <col min="14072" max="14072" width="18.625" style="48" customWidth="1"/>
    <col min="14073" max="14073" width="11.25" style="48" customWidth="1"/>
    <col min="14074" max="14074" width="9.375" style="48" customWidth="1"/>
    <col min="14075" max="14076" width="17.375" style="48" customWidth="1"/>
    <col min="14077" max="14077" width="1.625" style="48" customWidth="1"/>
    <col min="14078" max="14325" width="9.375" style="48"/>
    <col min="14326" max="14327" width="12.375" style="48" customWidth="1"/>
    <col min="14328" max="14328" width="18.625" style="48" customWidth="1"/>
    <col min="14329" max="14329" width="11.25" style="48" customWidth="1"/>
    <col min="14330" max="14330" width="9.375" style="48" customWidth="1"/>
    <col min="14331" max="14332" width="17.375" style="48" customWidth="1"/>
    <col min="14333" max="14333" width="1.625" style="48" customWidth="1"/>
    <col min="14334" max="14581" width="9.375" style="48"/>
    <col min="14582" max="14583" width="12.375" style="48" customWidth="1"/>
    <col min="14584" max="14584" width="18.625" style="48" customWidth="1"/>
    <col min="14585" max="14585" width="11.25" style="48" customWidth="1"/>
    <col min="14586" max="14586" width="9.375" style="48" customWidth="1"/>
    <col min="14587" max="14588" width="17.375" style="48" customWidth="1"/>
    <col min="14589" max="14589" width="1.625" style="48" customWidth="1"/>
    <col min="14590" max="14837" width="9.375" style="48"/>
    <col min="14838" max="14839" width="12.375" style="48" customWidth="1"/>
    <col min="14840" max="14840" width="18.625" style="48" customWidth="1"/>
    <col min="14841" max="14841" width="11.25" style="48" customWidth="1"/>
    <col min="14842" max="14842" width="9.375" style="48" customWidth="1"/>
    <col min="14843" max="14844" width="17.375" style="48" customWidth="1"/>
    <col min="14845" max="14845" width="1.625" style="48" customWidth="1"/>
    <col min="14846" max="15093" width="9.375" style="48"/>
    <col min="15094" max="15095" width="12.375" style="48" customWidth="1"/>
    <col min="15096" max="15096" width="18.625" style="48" customWidth="1"/>
    <col min="15097" max="15097" width="11.25" style="48" customWidth="1"/>
    <col min="15098" max="15098" width="9.375" style="48" customWidth="1"/>
    <col min="15099" max="15100" width="17.375" style="48" customWidth="1"/>
    <col min="15101" max="15101" width="1.625" style="48" customWidth="1"/>
    <col min="15102" max="15349" width="9.375" style="48"/>
    <col min="15350" max="15351" width="12.375" style="48" customWidth="1"/>
    <col min="15352" max="15352" width="18.625" style="48" customWidth="1"/>
    <col min="15353" max="15353" width="11.25" style="48" customWidth="1"/>
    <col min="15354" max="15354" width="9.375" style="48" customWidth="1"/>
    <col min="15355" max="15356" width="17.375" style="48" customWidth="1"/>
    <col min="15357" max="15357" width="1.625" style="48" customWidth="1"/>
    <col min="15358" max="15605" width="9.375" style="48"/>
    <col min="15606" max="15607" width="12.375" style="48" customWidth="1"/>
    <col min="15608" max="15608" width="18.625" style="48" customWidth="1"/>
    <col min="15609" max="15609" width="11.25" style="48" customWidth="1"/>
    <col min="15610" max="15610" width="9.375" style="48" customWidth="1"/>
    <col min="15611" max="15612" width="17.375" style="48" customWidth="1"/>
    <col min="15613" max="15613" width="1.625" style="48" customWidth="1"/>
    <col min="15614" max="15861" width="9.375" style="48"/>
    <col min="15862" max="15863" width="12.375" style="48" customWidth="1"/>
    <col min="15864" max="15864" width="18.625" style="48" customWidth="1"/>
    <col min="15865" max="15865" width="11.25" style="48" customWidth="1"/>
    <col min="15866" max="15866" width="9.375" style="48" customWidth="1"/>
    <col min="15867" max="15868" width="17.375" style="48" customWidth="1"/>
    <col min="15869" max="15869" width="1.625" style="48" customWidth="1"/>
    <col min="15870" max="16117" width="9.375" style="48"/>
    <col min="16118" max="16119" width="12.375" style="48" customWidth="1"/>
    <col min="16120" max="16120" width="18.625" style="48" customWidth="1"/>
    <col min="16121" max="16121" width="11.25" style="48" customWidth="1"/>
    <col min="16122" max="16122" width="9.375" style="48" customWidth="1"/>
    <col min="16123" max="16124" width="17.375" style="48" customWidth="1"/>
    <col min="16125" max="16125" width="1.625" style="48" customWidth="1"/>
    <col min="16126" max="16384" width="9.375" style="48"/>
  </cols>
  <sheetData>
    <row r="1" spans="2:11" x14ac:dyDescent="0.2">
      <c r="B1" s="66" t="str">
        <f>'المركز المالي'!B1</f>
        <v>شركة معرض الكيف للسيارات</v>
      </c>
      <c r="C1" s="66"/>
      <c r="D1" s="66"/>
      <c r="E1" s="66"/>
      <c r="F1" s="66"/>
      <c r="G1" s="66"/>
    </row>
    <row r="2" spans="2:11" x14ac:dyDescent="0.2">
      <c r="B2" s="153" t="str">
        <f>'المركز المالي'!B2</f>
        <v>شركة ذات مسؤولية محدودة</v>
      </c>
      <c r="C2" s="187"/>
      <c r="D2" s="187"/>
      <c r="E2" s="153"/>
      <c r="F2" s="153"/>
    </row>
    <row r="3" spans="2:11" x14ac:dyDescent="0.2">
      <c r="B3" s="210" t="str">
        <f>'10-11'!B3:F3</f>
        <v>ايضاحات حول القوائم المالية للسنة المنتهية في 31 ديسمبر 2024م</v>
      </c>
      <c r="C3" s="210"/>
      <c r="D3" s="210"/>
      <c r="E3" s="210"/>
      <c r="F3" s="210"/>
      <c r="G3" s="152"/>
    </row>
    <row r="4" spans="2:11" x14ac:dyDescent="0.2">
      <c r="B4" s="101" t="s">
        <v>24</v>
      </c>
      <c r="C4" s="101"/>
      <c r="D4" s="101"/>
      <c r="E4" s="101"/>
      <c r="F4" s="101"/>
    </row>
    <row r="5" spans="2:11" x14ac:dyDescent="0.2">
      <c r="B5" s="152"/>
      <c r="C5" s="186"/>
      <c r="D5" s="186"/>
      <c r="E5" s="152"/>
      <c r="F5" s="152"/>
    </row>
    <row r="6" spans="2:11" x14ac:dyDescent="0.2">
      <c r="B6" s="34" t="s">
        <v>186</v>
      </c>
      <c r="C6" s="191" t="s">
        <v>201</v>
      </c>
      <c r="D6" s="34"/>
      <c r="E6" s="160" t="s">
        <v>164</v>
      </c>
      <c r="F6" s="34"/>
    </row>
    <row r="7" spans="2:11" ht="27.75" customHeight="1" x14ac:dyDescent="0.2">
      <c r="B7" s="154" t="s">
        <v>41</v>
      </c>
      <c r="C7" s="15">
        <v>440328</v>
      </c>
      <c r="D7" s="188"/>
      <c r="E7" s="15">
        <v>286481</v>
      </c>
      <c r="F7" s="154"/>
      <c r="H7" s="48">
        <v>428995</v>
      </c>
      <c r="I7" s="48">
        <v>11333</v>
      </c>
      <c r="K7" s="48">
        <f>SUM(H7:J7)</f>
        <v>440328</v>
      </c>
    </row>
    <row r="8" spans="2:11" ht="27.75" customHeight="1" x14ac:dyDescent="0.2">
      <c r="B8" s="195" t="s">
        <v>205</v>
      </c>
      <c r="C8" s="15">
        <v>24799</v>
      </c>
      <c r="D8" s="195"/>
      <c r="E8" s="15">
        <v>0</v>
      </c>
      <c r="F8" s="195"/>
    </row>
    <row r="9" spans="2:11" ht="27.75" customHeight="1" x14ac:dyDescent="0.2">
      <c r="B9" s="154" t="s">
        <v>56</v>
      </c>
      <c r="C9" s="15">
        <v>5667</v>
      </c>
      <c r="D9" s="188"/>
      <c r="E9" s="15">
        <v>5000</v>
      </c>
      <c r="F9" s="154"/>
    </row>
    <row r="10" spans="2:11" ht="27.75" customHeight="1" x14ac:dyDescent="0.2">
      <c r="B10" s="154" t="s">
        <v>125</v>
      </c>
      <c r="C10" s="15">
        <v>482227</v>
      </c>
      <c r="D10" s="188"/>
      <c r="E10" s="15">
        <v>459999</v>
      </c>
      <c r="F10" s="154"/>
    </row>
    <row r="11" spans="2:11" ht="27.75" customHeight="1" x14ac:dyDescent="0.2">
      <c r="B11" s="154" t="s">
        <v>38</v>
      </c>
      <c r="C11" s="15">
        <v>12121</v>
      </c>
      <c r="D11" s="188"/>
      <c r="E11" s="15">
        <v>14655</v>
      </c>
      <c r="F11" s="154"/>
    </row>
    <row r="12" spans="2:11" ht="27.75" customHeight="1" x14ac:dyDescent="0.2">
      <c r="B12" s="154" t="s">
        <v>176</v>
      </c>
      <c r="C12" s="15">
        <v>9433</v>
      </c>
      <c r="D12" s="188"/>
      <c r="E12" s="15">
        <v>5834</v>
      </c>
      <c r="F12" s="154"/>
      <c r="I12" s="58"/>
    </row>
    <row r="13" spans="2:11" ht="27.75" customHeight="1" x14ac:dyDescent="0.2">
      <c r="B13" s="154" t="s">
        <v>135</v>
      </c>
      <c r="C13" s="15">
        <v>29476</v>
      </c>
      <c r="D13" s="188"/>
      <c r="E13" s="15">
        <v>13161</v>
      </c>
      <c r="F13" s="154"/>
    </row>
    <row r="14" spans="2:11" ht="27.75" customHeight="1" x14ac:dyDescent="0.2">
      <c r="B14" s="154" t="s">
        <v>137</v>
      </c>
      <c r="C14" s="15">
        <v>7435</v>
      </c>
      <c r="D14" s="188"/>
      <c r="E14" s="15">
        <v>6210</v>
      </c>
      <c r="F14" s="154"/>
    </row>
    <row r="15" spans="2:11" ht="27.75" customHeight="1" x14ac:dyDescent="0.2">
      <c r="B15" s="154" t="s">
        <v>138</v>
      </c>
      <c r="C15" s="15">
        <v>2668</v>
      </c>
      <c r="D15" s="188"/>
      <c r="E15" s="15">
        <v>596</v>
      </c>
      <c r="F15" s="154"/>
    </row>
    <row r="16" spans="2:11" ht="27.75" customHeight="1" x14ac:dyDescent="0.2">
      <c r="B16" s="154" t="s">
        <v>126</v>
      </c>
      <c r="C16" s="15">
        <v>3102</v>
      </c>
      <c r="D16" s="188"/>
      <c r="E16" s="15">
        <v>2173</v>
      </c>
      <c r="F16" s="154"/>
    </row>
    <row r="17" spans="2:11" ht="27.75" customHeight="1" x14ac:dyDescent="0.2">
      <c r="B17" s="154" t="s">
        <v>148</v>
      </c>
      <c r="C17" s="15">
        <v>25353</v>
      </c>
      <c r="D17" s="188"/>
      <c r="E17" s="15">
        <v>30696</v>
      </c>
      <c r="F17" s="154"/>
      <c r="J17" s="58"/>
    </row>
    <row r="18" spans="2:11" ht="27.75" customHeight="1" x14ac:dyDescent="0.2">
      <c r="B18" s="154" t="s">
        <v>127</v>
      </c>
      <c r="C18" s="15">
        <v>6842</v>
      </c>
      <c r="D18" s="188"/>
      <c r="E18" s="15">
        <v>6007</v>
      </c>
      <c r="F18" s="154"/>
    </row>
    <row r="19" spans="2:11" ht="27.75" customHeight="1" x14ac:dyDescent="0.2">
      <c r="B19" s="154" t="s">
        <v>120</v>
      </c>
      <c r="C19" s="15">
        <v>15000</v>
      </c>
      <c r="D19" s="188"/>
      <c r="E19" s="15">
        <v>15000</v>
      </c>
      <c r="F19" s="154"/>
    </row>
    <row r="20" spans="2:11" ht="27.75" customHeight="1" x14ac:dyDescent="0.2">
      <c r="B20" s="154" t="s">
        <v>136</v>
      </c>
      <c r="C20" s="16">
        <v>213562</v>
      </c>
      <c r="D20" s="188"/>
      <c r="E20" s="16">
        <v>181122</v>
      </c>
      <c r="F20" s="154"/>
      <c r="H20" s="48">
        <v>23</v>
      </c>
      <c r="I20" s="48">
        <v>213539</v>
      </c>
      <c r="J20" s="48">
        <f>SUM(H20:I20)</f>
        <v>213562</v>
      </c>
    </row>
    <row r="21" spans="2:11" ht="27.75" customHeight="1" thickBot="1" x14ac:dyDescent="0.25">
      <c r="B21" s="34"/>
      <c r="C21" s="18">
        <f>SUM(C7:C20)</f>
        <v>1278013</v>
      </c>
      <c r="D21" s="34"/>
      <c r="E21" s="18">
        <f>SUM(E7:E20)</f>
        <v>1026934</v>
      </c>
      <c r="F21" s="34"/>
    </row>
    <row r="22" spans="2:11" ht="21" thickTop="1" x14ac:dyDescent="0.2">
      <c r="B22" s="34"/>
      <c r="C22" s="34"/>
      <c r="D22" s="34"/>
      <c r="E22" s="34"/>
      <c r="F22" s="34"/>
    </row>
    <row r="23" spans="2:11" x14ac:dyDescent="0.2">
      <c r="B23" s="34" t="s">
        <v>187</v>
      </c>
      <c r="C23" s="191" t="s">
        <v>201</v>
      </c>
      <c r="D23" s="34"/>
      <c r="E23" s="160" t="s">
        <v>164</v>
      </c>
      <c r="F23" s="34"/>
    </row>
    <row r="24" spans="2:11" ht="29.25" customHeight="1" x14ac:dyDescent="0.2">
      <c r="B24" s="154" t="s">
        <v>124</v>
      </c>
      <c r="C24" s="15">
        <v>21777</v>
      </c>
      <c r="D24" s="188"/>
      <c r="E24" s="15">
        <v>12858</v>
      </c>
      <c r="F24" s="154"/>
      <c r="K24" s="48">
        <v>587</v>
      </c>
    </row>
    <row r="25" spans="2:11" ht="29.25" customHeight="1" x14ac:dyDescent="0.2">
      <c r="B25" s="184" t="s">
        <v>142</v>
      </c>
      <c r="C25" s="15">
        <v>57051</v>
      </c>
      <c r="D25" s="188"/>
      <c r="E25" s="15">
        <v>37350</v>
      </c>
      <c r="F25" s="154"/>
      <c r="H25" s="48">
        <v>23331</v>
      </c>
    </row>
    <row r="26" spans="2:11" ht="29.25" customHeight="1" x14ac:dyDescent="0.2">
      <c r="B26" s="195" t="s">
        <v>203</v>
      </c>
      <c r="C26" s="15">
        <v>1027653</v>
      </c>
      <c r="D26" s="195"/>
      <c r="E26" s="15">
        <v>108856</v>
      </c>
      <c r="F26" s="195"/>
    </row>
    <row r="27" spans="2:11" ht="29.25" customHeight="1" x14ac:dyDescent="0.2">
      <c r="B27" s="154" t="s">
        <v>123</v>
      </c>
      <c r="C27" s="16">
        <v>130455</v>
      </c>
      <c r="D27" s="188"/>
      <c r="E27" s="16">
        <v>706101</v>
      </c>
      <c r="F27" s="154"/>
    </row>
    <row r="28" spans="2:11" ht="29.25" customHeight="1" thickBot="1" x14ac:dyDescent="0.25">
      <c r="B28" s="34"/>
      <c r="C28" s="18">
        <f>SUM(C24:C27)</f>
        <v>1236936</v>
      </c>
      <c r="D28" s="34"/>
      <c r="E28" s="18">
        <f>SUM(E24:E27)</f>
        <v>865165</v>
      </c>
      <c r="F28" s="34"/>
    </row>
    <row r="29" spans="2:11" ht="21" thickTop="1" x14ac:dyDescent="0.2">
      <c r="B29" s="34"/>
      <c r="C29" s="34"/>
      <c r="D29" s="34"/>
      <c r="E29" s="34"/>
      <c r="F29" s="34"/>
      <c r="J29" s="58">
        <f>C21+C28</f>
        <v>2514949</v>
      </c>
    </row>
    <row r="30" spans="2:11" x14ac:dyDescent="0.2">
      <c r="B30" s="80"/>
      <c r="C30" s="80"/>
      <c r="D30" s="80"/>
      <c r="E30" s="80"/>
      <c r="F30" s="80"/>
    </row>
    <row r="31" spans="2:11" x14ac:dyDescent="0.2">
      <c r="B31" s="214">
        <v>21</v>
      </c>
      <c r="C31" s="214"/>
      <c r="D31" s="214"/>
      <c r="E31" s="214"/>
      <c r="F31" s="214"/>
    </row>
    <row r="32" spans="2:11" x14ac:dyDescent="0.2">
      <c r="B32" s="206"/>
      <c r="C32" s="206"/>
      <c r="D32" s="206"/>
      <c r="E32" s="206"/>
      <c r="F32" s="206"/>
    </row>
  </sheetData>
  <customSheetViews>
    <customSheetView guid="{C4C54333-0C8B-484B-8210-F3D7E510C081}" scale="175" showGridLines="0" topLeftCell="A75">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
    <mergeCell ref="B3:F3"/>
    <mergeCell ref="B31:F32"/>
  </mergeCells>
  <printOptions horizontalCentered="1"/>
  <pageMargins left="0.23622047244094491" right="0.39370078740157483" top="0.62992125984251968" bottom="0" header="0" footer="0"/>
  <pageSetup paperSize="9" scale="95" firstPageNumber="5" orientation="portrait" useFirstPageNumber="1" r:id="rId2"/>
  <headerFooter alignWithMargins="0"/>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ورقة9">
    <tabColor rgb="FFFFFF00"/>
  </sheetPr>
  <dimension ref="B1:I38"/>
  <sheetViews>
    <sheetView rightToLeft="1" zoomScale="90" zoomScaleNormal="90" zoomScalePageLayoutView="90" workbookViewId="0">
      <selection activeCell="C11" sqref="C11"/>
    </sheetView>
  </sheetViews>
  <sheetFormatPr defaultColWidth="8.625" defaultRowHeight="20.25" x14ac:dyDescent="0.5"/>
  <cols>
    <col min="1" max="1" width="3.5" style="122" customWidth="1"/>
    <col min="2" max="2" width="41.25" style="122" customWidth="1"/>
    <col min="3" max="3" width="14.25" style="122" customWidth="1"/>
    <col min="4" max="4" width="3.5" style="122" customWidth="1"/>
    <col min="5" max="5" width="14.25" style="122" customWidth="1"/>
    <col min="6" max="6" width="3.5" style="122" customWidth="1"/>
    <col min="7" max="16384" width="8.625" style="122"/>
  </cols>
  <sheetData>
    <row r="1" spans="2:8" s="48" customFormat="1" x14ac:dyDescent="0.2">
      <c r="B1" s="66" t="str">
        <f>'المركز المالي'!B1</f>
        <v>شركة معرض الكيف للسيارات</v>
      </c>
      <c r="C1" s="66"/>
      <c r="D1" s="66"/>
      <c r="F1" s="66"/>
      <c r="G1" s="66"/>
    </row>
    <row r="2" spans="2:8" s="48" customFormat="1" x14ac:dyDescent="0.2">
      <c r="B2" s="153" t="str">
        <f>'المركز المالي'!B2</f>
        <v>شركة ذات مسؤولية محدودة</v>
      </c>
      <c r="C2" s="153"/>
      <c r="D2" s="153"/>
      <c r="F2" s="152"/>
      <c r="G2" s="152"/>
    </row>
    <row r="3" spans="2:8" s="48" customFormat="1" x14ac:dyDescent="0.2">
      <c r="B3" s="210" t="str">
        <f>'16-17'!B3:F3</f>
        <v>ايضاحات حول القوائم المالية للسنة المنتهية في 31 ديسمبر 2024م</v>
      </c>
      <c r="C3" s="210"/>
      <c r="D3" s="210"/>
      <c r="E3" s="210"/>
      <c r="G3" s="152"/>
    </row>
    <row r="4" spans="2:8" s="48" customFormat="1" x14ac:dyDescent="0.2">
      <c r="B4" s="101" t="s">
        <v>24</v>
      </c>
      <c r="C4" s="101"/>
      <c r="D4" s="101"/>
      <c r="E4" s="65"/>
      <c r="F4" s="152"/>
      <c r="G4" s="152"/>
    </row>
    <row r="5" spans="2:8" s="48" customFormat="1" x14ac:dyDescent="0.2">
      <c r="B5" s="152"/>
      <c r="C5" s="152"/>
      <c r="D5" s="152"/>
      <c r="E5" s="152"/>
      <c r="F5" s="68"/>
    </row>
    <row r="6" spans="2:8" s="71" customFormat="1" x14ac:dyDescent="0.2">
      <c r="B6" s="69"/>
      <c r="C6" s="69"/>
      <c r="D6" s="69"/>
      <c r="E6" s="70"/>
      <c r="F6" s="72"/>
    </row>
    <row r="7" spans="2:8" s="71" customFormat="1" x14ac:dyDescent="0.2">
      <c r="B7" s="33" t="s">
        <v>79</v>
      </c>
      <c r="C7" s="160" t="s">
        <v>164</v>
      </c>
      <c r="D7" s="33"/>
      <c r="E7" s="160" t="s">
        <v>103</v>
      </c>
      <c r="F7" s="72"/>
    </row>
    <row r="8" spans="2:8" s="71" customFormat="1" x14ac:dyDescent="0.2">
      <c r="B8" s="31" t="s">
        <v>65</v>
      </c>
      <c r="C8" s="17">
        <f>'المركز المالي'!E31</f>
        <v>3000000</v>
      </c>
      <c r="D8" s="31"/>
      <c r="E8" s="17">
        <f>'المركز المالي'!G31</f>
        <v>25000</v>
      </c>
      <c r="F8" s="72"/>
    </row>
    <row r="9" spans="2:8" s="71" customFormat="1" x14ac:dyDescent="0.2">
      <c r="B9" s="31" t="s">
        <v>168</v>
      </c>
      <c r="C9" s="17">
        <f>'المركز المالي'!E32</f>
        <v>1223276</v>
      </c>
      <c r="D9" s="31"/>
      <c r="E9" s="17">
        <f>'المركز المالي'!G32</f>
        <v>0</v>
      </c>
      <c r="F9" s="72"/>
    </row>
    <row r="10" spans="2:8" s="71" customFormat="1" hidden="1" x14ac:dyDescent="0.2">
      <c r="B10" s="31" t="s">
        <v>96</v>
      </c>
      <c r="C10" s="17">
        <v>0</v>
      </c>
      <c r="D10" s="31"/>
      <c r="E10" s="17">
        <v>0</v>
      </c>
      <c r="F10" s="72"/>
    </row>
    <row r="11" spans="2:8" s="71" customFormat="1" x14ac:dyDescent="0.2">
      <c r="B11" s="31" t="s">
        <v>94</v>
      </c>
      <c r="C11" s="17">
        <v>35039</v>
      </c>
      <c r="D11" s="31"/>
      <c r="E11" s="17">
        <v>39073</v>
      </c>
      <c r="F11" s="72"/>
    </row>
    <row r="12" spans="2:8" s="71" customFormat="1" hidden="1" x14ac:dyDescent="0.2">
      <c r="B12" s="31" t="s">
        <v>75</v>
      </c>
      <c r="C12" s="17">
        <v>0</v>
      </c>
      <c r="D12" s="31"/>
      <c r="E12" s="17">
        <v>0</v>
      </c>
      <c r="F12" s="72"/>
    </row>
    <row r="13" spans="2:8" s="71" customFormat="1" x14ac:dyDescent="0.2">
      <c r="B13" s="31" t="s">
        <v>66</v>
      </c>
      <c r="C13" s="15">
        <f>'10-11'!H7</f>
        <v>8000</v>
      </c>
      <c r="D13" s="31"/>
      <c r="E13" s="15">
        <f>'10-11'!J7</f>
        <v>3000</v>
      </c>
    </row>
    <row r="14" spans="2:8" s="71" customFormat="1" hidden="1" x14ac:dyDescent="0.2">
      <c r="B14" s="31" t="s">
        <v>78</v>
      </c>
      <c r="C14" s="17">
        <v>0</v>
      </c>
      <c r="D14" s="31"/>
      <c r="E14" s="17">
        <v>0</v>
      </c>
    </row>
    <row r="15" spans="2:8" s="71" customFormat="1" x14ac:dyDescent="0.2">
      <c r="B15" s="31" t="s">
        <v>80</v>
      </c>
      <c r="C15" s="16">
        <f>C26</f>
        <v>4394756</v>
      </c>
      <c r="D15" s="31"/>
      <c r="E15" s="16">
        <f>E26</f>
        <v>1626281</v>
      </c>
      <c r="H15" s="74"/>
    </row>
    <row r="16" spans="2:8" s="71" customFormat="1" x14ac:dyDescent="0.2">
      <c r="B16" s="32" t="s">
        <v>67</v>
      </c>
      <c r="C16" s="17">
        <f>SUM(C8:C15)</f>
        <v>8661071</v>
      </c>
      <c r="D16" s="32"/>
      <c r="E16" s="17">
        <f>SUM(E8:E15)</f>
        <v>1693354</v>
      </c>
    </row>
    <row r="17" spans="2:9" s="71" customFormat="1" x14ac:dyDescent="0.2">
      <c r="B17" s="31" t="s">
        <v>68</v>
      </c>
      <c r="C17" s="17">
        <f>-'المركز المالي'!E15</f>
        <v>-60922</v>
      </c>
      <c r="D17" s="31"/>
      <c r="E17" s="17">
        <f>-'المركز المالي'!G15</f>
        <v>-35039</v>
      </c>
      <c r="I17" s="74"/>
    </row>
    <row r="18" spans="2:9" s="71" customFormat="1" x14ac:dyDescent="0.2">
      <c r="B18" s="31" t="s">
        <v>167</v>
      </c>
      <c r="C18" s="37">
        <f>SUM(C16:C17)</f>
        <v>8600149</v>
      </c>
      <c r="D18" s="31"/>
      <c r="E18" s="37">
        <f>SUM(E16:E17)</f>
        <v>1658315</v>
      </c>
    </row>
    <row r="19" spans="2:9" s="71" customFormat="1" x14ac:dyDescent="0.2">
      <c r="B19" s="31" t="s">
        <v>81</v>
      </c>
      <c r="C19" s="37">
        <f>C34</f>
        <v>8730825.0536723174</v>
      </c>
      <c r="D19" s="31"/>
      <c r="E19" s="37">
        <f>E34</f>
        <v>1662025.1525423729</v>
      </c>
    </row>
    <row r="20" spans="2:9" s="71" customFormat="1" ht="21" thickBot="1" x14ac:dyDescent="0.25">
      <c r="B20" s="32" t="s">
        <v>69</v>
      </c>
      <c r="C20" s="18">
        <f>ROUND((C19*2.5%),0)</f>
        <v>218271</v>
      </c>
      <c r="D20" s="32"/>
      <c r="E20" s="18">
        <f>ROUND((E19*2.5%),0)</f>
        <v>41551</v>
      </c>
    </row>
    <row r="21" spans="2:9" s="71" customFormat="1" ht="21" thickTop="1" x14ac:dyDescent="0.2">
      <c r="B21" s="69"/>
      <c r="C21" s="70"/>
      <c r="D21" s="69"/>
      <c r="E21" s="70"/>
    </row>
    <row r="22" spans="2:9" s="71" customFormat="1" x14ac:dyDescent="0.2">
      <c r="B22" s="69"/>
      <c r="C22" s="70"/>
      <c r="D22" s="69"/>
      <c r="E22" s="70"/>
    </row>
    <row r="23" spans="2:9" s="48" customFormat="1" x14ac:dyDescent="0.2">
      <c r="B23" s="33" t="s">
        <v>82</v>
      </c>
      <c r="C23" s="160" t="s">
        <v>91</v>
      </c>
      <c r="D23" s="33"/>
      <c r="E23" s="160" t="s">
        <v>91</v>
      </c>
      <c r="F23" s="75"/>
    </row>
    <row r="24" spans="2:9" s="48" customFormat="1" x14ac:dyDescent="0.2">
      <c r="B24" s="154" t="s">
        <v>76</v>
      </c>
      <c r="C24" s="15">
        <f>'قائمة الدخل'!E18</f>
        <v>4389089</v>
      </c>
      <c r="D24" s="154"/>
      <c r="E24" s="15">
        <f>'قائمة الدخل'!G18</f>
        <v>1621281</v>
      </c>
      <c r="F24" s="75"/>
    </row>
    <row r="25" spans="2:9" s="48" customFormat="1" x14ac:dyDescent="0.2">
      <c r="B25" s="154" t="s">
        <v>77</v>
      </c>
      <c r="C25" s="15">
        <f>'10-11'!H8</f>
        <v>5667</v>
      </c>
      <c r="D25" s="154"/>
      <c r="E25" s="15">
        <f>'10-11'!J8</f>
        <v>5000</v>
      </c>
      <c r="F25" s="75"/>
    </row>
    <row r="26" spans="2:9" s="48" customFormat="1" ht="21" thickBot="1" x14ac:dyDescent="0.25">
      <c r="B26" s="34"/>
      <c r="C26" s="19">
        <f>SUM(C24:C25)</f>
        <v>4394756</v>
      </c>
      <c r="D26" s="34"/>
      <c r="E26" s="19">
        <f>SUM(E24:E25)</f>
        <v>1626281</v>
      </c>
    </row>
    <row r="27" spans="2:9" s="48" customFormat="1" ht="21" thickTop="1" x14ac:dyDescent="0.2">
      <c r="B27" s="34"/>
      <c r="C27" s="35"/>
      <c r="D27" s="34"/>
      <c r="E27" s="35"/>
    </row>
    <row r="28" spans="2:9" s="48" customFormat="1" x14ac:dyDescent="0.2">
      <c r="B28" s="33" t="s">
        <v>83</v>
      </c>
      <c r="C28" s="160" t="s">
        <v>91</v>
      </c>
      <c r="D28" s="33"/>
      <c r="E28" s="160" t="s">
        <v>91</v>
      </c>
    </row>
    <row r="29" spans="2:9" s="48" customFormat="1" x14ac:dyDescent="0.2">
      <c r="B29" s="31" t="s">
        <v>70</v>
      </c>
      <c r="C29" s="17">
        <f>C18</f>
        <v>8600149</v>
      </c>
      <c r="D29" s="31"/>
      <c r="E29" s="17">
        <f>E18</f>
        <v>1658315</v>
      </c>
    </row>
    <row r="30" spans="2:9" s="48" customFormat="1" x14ac:dyDescent="0.2">
      <c r="B30" s="31" t="s">
        <v>71</v>
      </c>
      <c r="C30" s="16">
        <f>-C26</f>
        <v>-4394756</v>
      </c>
      <c r="D30" s="31"/>
      <c r="E30" s="16">
        <f>-E26</f>
        <v>-1626281</v>
      </c>
    </row>
    <row r="31" spans="2:9" s="48" customFormat="1" x14ac:dyDescent="0.2">
      <c r="B31" s="31" t="s">
        <v>72</v>
      </c>
      <c r="C31" s="16">
        <f>SUM(C29:C30)</f>
        <v>4205393</v>
      </c>
      <c r="D31" s="31"/>
      <c r="E31" s="16">
        <f>SUM(E29:E30)</f>
        <v>32034</v>
      </c>
    </row>
    <row r="32" spans="2:9" s="48" customFormat="1" x14ac:dyDescent="0.2">
      <c r="B32" s="31" t="s">
        <v>180</v>
      </c>
      <c r="C32" s="17">
        <f>C31/354*365</f>
        <v>4336069.0536723165</v>
      </c>
      <c r="D32" s="31"/>
      <c r="E32" s="17">
        <f>E31/354*395</f>
        <v>35744.152542372882</v>
      </c>
    </row>
    <row r="33" spans="2:5" s="48" customFormat="1" x14ac:dyDescent="0.2">
      <c r="B33" s="31" t="s">
        <v>73</v>
      </c>
      <c r="C33" s="16">
        <f>C26</f>
        <v>4394756</v>
      </c>
      <c r="D33" s="31"/>
      <c r="E33" s="16">
        <f>E26</f>
        <v>1626281</v>
      </c>
    </row>
    <row r="34" spans="2:5" s="48" customFormat="1" ht="21" thickBot="1" x14ac:dyDescent="0.25">
      <c r="B34" s="31" t="s">
        <v>74</v>
      </c>
      <c r="C34" s="76">
        <f>SUM(C32:C33)</f>
        <v>8730825.0536723174</v>
      </c>
      <c r="D34" s="31"/>
      <c r="E34" s="76">
        <f>SUM(E32:E33)</f>
        <v>1662025.1525423729</v>
      </c>
    </row>
    <row r="35" spans="2:5" s="48" customFormat="1" ht="21" thickTop="1" x14ac:dyDescent="0.2">
      <c r="B35" s="34"/>
      <c r="C35" s="34"/>
      <c r="D35" s="34"/>
      <c r="E35" s="35"/>
    </row>
    <row r="36" spans="2:5" s="48" customFormat="1" x14ac:dyDescent="0.2">
      <c r="B36" s="34"/>
      <c r="C36" s="34"/>
      <c r="D36" s="34"/>
      <c r="E36" s="35"/>
    </row>
    <row r="37" spans="2:5" s="48" customFormat="1" x14ac:dyDescent="0.2">
      <c r="B37" s="34"/>
      <c r="C37" s="34"/>
      <c r="D37" s="34"/>
      <c r="E37" s="35"/>
    </row>
    <row r="38" spans="2:5" s="48" customFormat="1" x14ac:dyDescent="0.2">
      <c r="B38" s="63"/>
      <c r="C38" s="63"/>
      <c r="D38" s="63"/>
      <c r="E38" s="77"/>
    </row>
  </sheetData>
  <mergeCells count="1">
    <mergeCell ref="B3: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9"/>
  <sheetViews>
    <sheetView rightToLeft="1" zoomScale="90" zoomScaleNormal="90" zoomScaleSheetLayoutView="140" zoomScalePageLayoutView="130" workbookViewId="0">
      <selection activeCell="P10" sqref="P10"/>
    </sheetView>
  </sheetViews>
  <sheetFormatPr defaultColWidth="9.375" defaultRowHeight="20.25" x14ac:dyDescent="0.2"/>
  <cols>
    <col min="1" max="1" width="2.375" style="48" customWidth="1"/>
    <col min="2" max="2" width="35.875" style="48" customWidth="1"/>
    <col min="3" max="3" width="2.375" style="48" customWidth="1"/>
    <col min="4" max="4" width="17.25" style="48" customWidth="1"/>
    <col min="5" max="5" width="2.375" style="48" customWidth="1"/>
    <col min="6" max="6" width="17.25" style="63" customWidth="1"/>
    <col min="7" max="7" width="2.875" style="48" customWidth="1"/>
    <col min="8" max="8" width="17.25" style="153" customWidth="1"/>
    <col min="9" max="9" width="2.75" style="48" customWidth="1"/>
    <col min="10" max="10" width="9.375" style="48"/>
    <col min="11" max="11" width="27.25" style="48" customWidth="1"/>
    <col min="12" max="12" width="16.625" style="48" customWidth="1"/>
    <col min="13" max="15" width="9.375" style="48"/>
    <col min="16" max="16" width="14.5" style="48" customWidth="1"/>
    <col min="17" max="17" width="12.125" style="48" customWidth="1"/>
    <col min="18" max="242" width="9.375" style="48"/>
    <col min="243" max="243" width="12.375" style="48" customWidth="1"/>
    <col min="244" max="244" width="31.625" style="48" customWidth="1"/>
    <col min="245" max="245" width="5" style="48" customWidth="1"/>
    <col min="246" max="246" width="1.625" style="48" customWidth="1"/>
    <col min="247" max="247" width="7.375" style="48" customWidth="1"/>
    <col min="248" max="248" width="2.375" style="48" customWidth="1"/>
    <col min="249" max="249" width="23" style="48" bestFit="1" customWidth="1"/>
    <col min="250" max="250" width="1.375" style="48" customWidth="1"/>
    <col min="251" max="251" width="23" style="48" bestFit="1" customWidth="1"/>
    <col min="252" max="252" width="1.375" style="48" customWidth="1"/>
    <col min="253" max="253" width="19.375" style="48" customWidth="1"/>
    <col min="254" max="254" width="29.375" style="48" customWidth="1"/>
    <col min="255" max="498" width="9.375" style="48"/>
    <col min="499" max="499" width="12.375" style="48" customWidth="1"/>
    <col min="500" max="500" width="31.625" style="48" customWidth="1"/>
    <col min="501" max="501" width="5" style="48" customWidth="1"/>
    <col min="502" max="502" width="1.625" style="48" customWidth="1"/>
    <col min="503" max="503" width="7.375" style="48" customWidth="1"/>
    <col min="504" max="504" width="2.375" style="48" customWidth="1"/>
    <col min="505" max="505" width="23" style="48" bestFit="1" customWidth="1"/>
    <col min="506" max="506" width="1.375" style="48" customWidth="1"/>
    <col min="507" max="507" width="23" style="48" bestFit="1" customWidth="1"/>
    <col min="508" max="508" width="1.375" style="48" customWidth="1"/>
    <col min="509" max="509" width="19.375" style="48" customWidth="1"/>
    <col min="510" max="510" width="29.375" style="48" customWidth="1"/>
    <col min="511" max="754" width="9.375" style="48"/>
    <col min="755" max="755" width="12.375" style="48" customWidth="1"/>
    <col min="756" max="756" width="31.625" style="48" customWidth="1"/>
    <col min="757" max="757" width="5" style="48" customWidth="1"/>
    <col min="758" max="758" width="1.625" style="48" customWidth="1"/>
    <col min="759" max="759" width="7.375" style="48" customWidth="1"/>
    <col min="760" max="760" width="2.375" style="48" customWidth="1"/>
    <col min="761" max="761" width="23" style="48" bestFit="1" customWidth="1"/>
    <col min="762" max="762" width="1.375" style="48" customWidth="1"/>
    <col min="763" max="763" width="23" style="48" bestFit="1" customWidth="1"/>
    <col min="764" max="764" width="1.375" style="48" customWidth="1"/>
    <col min="765" max="765" width="19.375" style="48" customWidth="1"/>
    <col min="766" max="766" width="29.375" style="48" customWidth="1"/>
    <col min="767" max="1010" width="9.375" style="48"/>
    <col min="1011" max="1011" width="12.375" style="48" customWidth="1"/>
    <col min="1012" max="1012" width="31.625" style="48" customWidth="1"/>
    <col min="1013" max="1013" width="5" style="48" customWidth="1"/>
    <col min="1014" max="1014" width="1.625" style="48" customWidth="1"/>
    <col min="1015" max="1015" width="7.375" style="48" customWidth="1"/>
    <col min="1016" max="1016" width="2.375" style="48" customWidth="1"/>
    <col min="1017" max="1017" width="23" style="48" bestFit="1" customWidth="1"/>
    <col min="1018" max="1018" width="1.375" style="48" customWidth="1"/>
    <col min="1019" max="1019" width="23" style="48" bestFit="1" customWidth="1"/>
    <col min="1020" max="1020" width="1.375" style="48" customWidth="1"/>
    <col min="1021" max="1021" width="19.375" style="48" customWidth="1"/>
    <col min="1022" max="1022" width="29.375" style="48" customWidth="1"/>
    <col min="1023" max="1266" width="9.375" style="48"/>
    <col min="1267" max="1267" width="12.375" style="48" customWidth="1"/>
    <col min="1268" max="1268" width="31.625" style="48" customWidth="1"/>
    <col min="1269" max="1269" width="5" style="48" customWidth="1"/>
    <col min="1270" max="1270" width="1.625" style="48" customWidth="1"/>
    <col min="1271" max="1271" width="7.375" style="48" customWidth="1"/>
    <col min="1272" max="1272" width="2.375" style="48" customWidth="1"/>
    <col min="1273" max="1273" width="23" style="48" bestFit="1" customWidth="1"/>
    <col min="1274" max="1274" width="1.375" style="48" customWidth="1"/>
    <col min="1275" max="1275" width="23" style="48" bestFit="1" customWidth="1"/>
    <col min="1276" max="1276" width="1.375" style="48" customWidth="1"/>
    <col min="1277" max="1277" width="19.375" style="48" customWidth="1"/>
    <col min="1278" max="1278" width="29.375" style="48" customWidth="1"/>
    <col min="1279" max="1522" width="9.375" style="48"/>
    <col min="1523" max="1523" width="12.375" style="48" customWidth="1"/>
    <col min="1524" max="1524" width="31.625" style="48" customWidth="1"/>
    <col min="1525" max="1525" width="5" style="48" customWidth="1"/>
    <col min="1526" max="1526" width="1.625" style="48" customWidth="1"/>
    <col min="1527" max="1527" width="7.375" style="48" customWidth="1"/>
    <col min="1528" max="1528" width="2.375" style="48" customWidth="1"/>
    <col min="1529" max="1529" width="23" style="48" bestFit="1" customWidth="1"/>
    <col min="1530" max="1530" width="1.375" style="48" customWidth="1"/>
    <col min="1531" max="1531" width="23" style="48" bestFit="1" customWidth="1"/>
    <col min="1532" max="1532" width="1.375" style="48" customWidth="1"/>
    <col min="1533" max="1533" width="19.375" style="48" customWidth="1"/>
    <col min="1534" max="1534" width="29.375" style="48" customWidth="1"/>
    <col min="1535" max="1778" width="9.375" style="48"/>
    <col min="1779" max="1779" width="12.375" style="48" customWidth="1"/>
    <col min="1780" max="1780" width="31.625" style="48" customWidth="1"/>
    <col min="1781" max="1781" width="5" style="48" customWidth="1"/>
    <col min="1782" max="1782" width="1.625" style="48" customWidth="1"/>
    <col min="1783" max="1783" width="7.375" style="48" customWidth="1"/>
    <col min="1784" max="1784" width="2.375" style="48" customWidth="1"/>
    <col min="1785" max="1785" width="23" style="48" bestFit="1" customWidth="1"/>
    <col min="1786" max="1786" width="1.375" style="48" customWidth="1"/>
    <col min="1787" max="1787" width="23" style="48" bestFit="1" customWidth="1"/>
    <col min="1788" max="1788" width="1.375" style="48" customWidth="1"/>
    <col min="1789" max="1789" width="19.375" style="48" customWidth="1"/>
    <col min="1790" max="1790" width="29.375" style="48" customWidth="1"/>
    <col min="1791" max="2034" width="9.375" style="48"/>
    <col min="2035" max="2035" width="12.375" style="48" customWidth="1"/>
    <col min="2036" max="2036" width="31.625" style="48" customWidth="1"/>
    <col min="2037" max="2037" width="5" style="48" customWidth="1"/>
    <col min="2038" max="2038" width="1.625" style="48" customWidth="1"/>
    <col min="2039" max="2039" width="7.375" style="48" customWidth="1"/>
    <col min="2040" max="2040" width="2.375" style="48" customWidth="1"/>
    <col min="2041" max="2041" width="23" style="48" bestFit="1" customWidth="1"/>
    <col min="2042" max="2042" width="1.375" style="48" customWidth="1"/>
    <col min="2043" max="2043" width="23" style="48" bestFit="1" customWidth="1"/>
    <col min="2044" max="2044" width="1.375" style="48" customWidth="1"/>
    <col min="2045" max="2045" width="19.375" style="48" customWidth="1"/>
    <col min="2046" max="2046" width="29.375" style="48" customWidth="1"/>
    <col min="2047" max="2290" width="9.375" style="48"/>
    <col min="2291" max="2291" width="12.375" style="48" customWidth="1"/>
    <col min="2292" max="2292" width="31.625" style="48" customWidth="1"/>
    <col min="2293" max="2293" width="5" style="48" customWidth="1"/>
    <col min="2294" max="2294" width="1.625" style="48" customWidth="1"/>
    <col min="2295" max="2295" width="7.375" style="48" customWidth="1"/>
    <col min="2296" max="2296" width="2.375" style="48" customWidth="1"/>
    <col min="2297" max="2297" width="23" style="48" bestFit="1" customWidth="1"/>
    <col min="2298" max="2298" width="1.375" style="48" customWidth="1"/>
    <col min="2299" max="2299" width="23" style="48" bestFit="1" customWidth="1"/>
    <col min="2300" max="2300" width="1.375" style="48" customWidth="1"/>
    <col min="2301" max="2301" width="19.375" style="48" customWidth="1"/>
    <col min="2302" max="2302" width="29.375" style="48" customWidth="1"/>
    <col min="2303" max="2546" width="9.375" style="48"/>
    <col min="2547" max="2547" width="12.375" style="48" customWidth="1"/>
    <col min="2548" max="2548" width="31.625" style="48" customWidth="1"/>
    <col min="2549" max="2549" width="5" style="48" customWidth="1"/>
    <col min="2550" max="2550" width="1.625" style="48" customWidth="1"/>
    <col min="2551" max="2551" width="7.375" style="48" customWidth="1"/>
    <col min="2552" max="2552" width="2.375" style="48" customWidth="1"/>
    <col min="2553" max="2553" width="23" style="48" bestFit="1" customWidth="1"/>
    <col min="2554" max="2554" width="1.375" style="48" customWidth="1"/>
    <col min="2555" max="2555" width="23" style="48" bestFit="1" customWidth="1"/>
    <col min="2556" max="2556" width="1.375" style="48" customWidth="1"/>
    <col min="2557" max="2557" width="19.375" style="48" customWidth="1"/>
    <col min="2558" max="2558" width="29.375" style="48" customWidth="1"/>
    <col min="2559" max="2802" width="9.375" style="48"/>
    <col min="2803" max="2803" width="12.375" style="48" customWidth="1"/>
    <col min="2804" max="2804" width="31.625" style="48" customWidth="1"/>
    <col min="2805" max="2805" width="5" style="48" customWidth="1"/>
    <col min="2806" max="2806" width="1.625" style="48" customWidth="1"/>
    <col min="2807" max="2807" width="7.375" style="48" customWidth="1"/>
    <col min="2808" max="2808" width="2.375" style="48" customWidth="1"/>
    <col min="2809" max="2809" width="23" style="48" bestFit="1" customWidth="1"/>
    <col min="2810" max="2810" width="1.375" style="48" customWidth="1"/>
    <col min="2811" max="2811" width="23" style="48" bestFit="1" customWidth="1"/>
    <col min="2812" max="2812" width="1.375" style="48" customWidth="1"/>
    <col min="2813" max="2813" width="19.375" style="48" customWidth="1"/>
    <col min="2814" max="2814" width="29.375" style="48" customWidth="1"/>
    <col min="2815" max="3058" width="9.375" style="48"/>
    <col min="3059" max="3059" width="12.375" style="48" customWidth="1"/>
    <col min="3060" max="3060" width="31.625" style="48" customWidth="1"/>
    <col min="3061" max="3061" width="5" style="48" customWidth="1"/>
    <col min="3062" max="3062" width="1.625" style="48" customWidth="1"/>
    <col min="3063" max="3063" width="7.375" style="48" customWidth="1"/>
    <col min="3064" max="3064" width="2.375" style="48" customWidth="1"/>
    <col min="3065" max="3065" width="23" style="48" bestFit="1" customWidth="1"/>
    <col min="3066" max="3066" width="1.375" style="48" customWidth="1"/>
    <col min="3067" max="3067" width="23" style="48" bestFit="1" customWidth="1"/>
    <col min="3068" max="3068" width="1.375" style="48" customWidth="1"/>
    <col min="3069" max="3069" width="19.375" style="48" customWidth="1"/>
    <col min="3070" max="3070" width="29.375" style="48" customWidth="1"/>
    <col min="3071" max="3314" width="9.375" style="48"/>
    <col min="3315" max="3315" width="12.375" style="48" customWidth="1"/>
    <col min="3316" max="3316" width="31.625" style="48" customWidth="1"/>
    <col min="3317" max="3317" width="5" style="48" customWidth="1"/>
    <col min="3318" max="3318" width="1.625" style="48" customWidth="1"/>
    <col min="3319" max="3319" width="7.375" style="48" customWidth="1"/>
    <col min="3320" max="3320" width="2.375" style="48" customWidth="1"/>
    <col min="3321" max="3321" width="23" style="48" bestFit="1" customWidth="1"/>
    <col min="3322" max="3322" width="1.375" style="48" customWidth="1"/>
    <col min="3323" max="3323" width="23" style="48" bestFit="1" customWidth="1"/>
    <col min="3324" max="3324" width="1.375" style="48" customWidth="1"/>
    <col min="3325" max="3325" width="19.375" style="48" customWidth="1"/>
    <col min="3326" max="3326" width="29.375" style="48" customWidth="1"/>
    <col min="3327" max="3570" width="9.375" style="48"/>
    <col min="3571" max="3571" width="12.375" style="48" customWidth="1"/>
    <col min="3572" max="3572" width="31.625" style="48" customWidth="1"/>
    <col min="3573" max="3573" width="5" style="48" customWidth="1"/>
    <col min="3574" max="3574" width="1.625" style="48" customWidth="1"/>
    <col min="3575" max="3575" width="7.375" style="48" customWidth="1"/>
    <col min="3576" max="3576" width="2.375" style="48" customWidth="1"/>
    <col min="3577" max="3577" width="23" style="48" bestFit="1" customWidth="1"/>
    <col min="3578" max="3578" width="1.375" style="48" customWidth="1"/>
    <col min="3579" max="3579" width="23" style="48" bestFit="1" customWidth="1"/>
    <col min="3580" max="3580" width="1.375" style="48" customWidth="1"/>
    <col min="3581" max="3581" width="19.375" style="48" customWidth="1"/>
    <col min="3582" max="3582" width="29.375" style="48" customWidth="1"/>
    <col min="3583" max="3826" width="9.375" style="48"/>
    <col min="3827" max="3827" width="12.375" style="48" customWidth="1"/>
    <col min="3828" max="3828" width="31.625" style="48" customWidth="1"/>
    <col min="3829" max="3829" width="5" style="48" customWidth="1"/>
    <col min="3830" max="3830" width="1.625" style="48" customWidth="1"/>
    <col min="3831" max="3831" width="7.375" style="48" customWidth="1"/>
    <col min="3832" max="3832" width="2.375" style="48" customWidth="1"/>
    <col min="3833" max="3833" width="23" style="48" bestFit="1" customWidth="1"/>
    <col min="3834" max="3834" width="1.375" style="48" customWidth="1"/>
    <col min="3835" max="3835" width="23" style="48" bestFit="1" customWidth="1"/>
    <col min="3836" max="3836" width="1.375" style="48" customWidth="1"/>
    <col min="3837" max="3837" width="19.375" style="48" customWidth="1"/>
    <col min="3838" max="3838" width="29.375" style="48" customWidth="1"/>
    <col min="3839" max="4082" width="9.375" style="48"/>
    <col min="4083" max="4083" width="12.375" style="48" customWidth="1"/>
    <col min="4084" max="4084" width="31.625" style="48" customWidth="1"/>
    <col min="4085" max="4085" width="5" style="48" customWidth="1"/>
    <col min="4086" max="4086" width="1.625" style="48" customWidth="1"/>
    <col min="4087" max="4087" width="7.375" style="48" customWidth="1"/>
    <col min="4088" max="4088" width="2.375" style="48" customWidth="1"/>
    <col min="4089" max="4089" width="23" style="48" bestFit="1" customWidth="1"/>
    <col min="4090" max="4090" width="1.375" style="48" customWidth="1"/>
    <col min="4091" max="4091" width="23" style="48" bestFit="1" customWidth="1"/>
    <col min="4092" max="4092" width="1.375" style="48" customWidth="1"/>
    <col min="4093" max="4093" width="19.375" style="48" customWidth="1"/>
    <col min="4094" max="4094" width="29.375" style="48" customWidth="1"/>
    <col min="4095" max="4338" width="9.375" style="48"/>
    <col min="4339" max="4339" width="12.375" style="48" customWidth="1"/>
    <col min="4340" max="4340" width="31.625" style="48" customWidth="1"/>
    <col min="4341" max="4341" width="5" style="48" customWidth="1"/>
    <col min="4342" max="4342" width="1.625" style="48" customWidth="1"/>
    <col min="4343" max="4343" width="7.375" style="48" customWidth="1"/>
    <col min="4344" max="4344" width="2.375" style="48" customWidth="1"/>
    <col min="4345" max="4345" width="23" style="48" bestFit="1" customWidth="1"/>
    <col min="4346" max="4346" width="1.375" style="48" customWidth="1"/>
    <col min="4347" max="4347" width="23" style="48" bestFit="1" customWidth="1"/>
    <col min="4348" max="4348" width="1.375" style="48" customWidth="1"/>
    <col min="4349" max="4349" width="19.375" style="48" customWidth="1"/>
    <col min="4350" max="4350" width="29.375" style="48" customWidth="1"/>
    <col min="4351" max="4594" width="9.375" style="48"/>
    <col min="4595" max="4595" width="12.375" style="48" customWidth="1"/>
    <col min="4596" max="4596" width="31.625" style="48" customWidth="1"/>
    <col min="4597" max="4597" width="5" style="48" customWidth="1"/>
    <col min="4598" max="4598" width="1.625" style="48" customWidth="1"/>
    <col min="4599" max="4599" width="7.375" style="48" customWidth="1"/>
    <col min="4600" max="4600" width="2.375" style="48" customWidth="1"/>
    <col min="4601" max="4601" width="23" style="48" bestFit="1" customWidth="1"/>
    <col min="4602" max="4602" width="1.375" style="48" customWidth="1"/>
    <col min="4603" max="4603" width="23" style="48" bestFit="1" customWidth="1"/>
    <col min="4604" max="4604" width="1.375" style="48" customWidth="1"/>
    <col min="4605" max="4605" width="19.375" style="48" customWidth="1"/>
    <col min="4606" max="4606" width="29.375" style="48" customWidth="1"/>
    <col min="4607" max="4850" width="9.375" style="48"/>
    <col min="4851" max="4851" width="12.375" style="48" customWidth="1"/>
    <col min="4852" max="4852" width="31.625" style="48" customWidth="1"/>
    <col min="4853" max="4853" width="5" style="48" customWidth="1"/>
    <col min="4854" max="4854" width="1.625" style="48" customWidth="1"/>
    <col min="4855" max="4855" width="7.375" style="48" customWidth="1"/>
    <col min="4856" max="4856" width="2.375" style="48" customWidth="1"/>
    <col min="4857" max="4857" width="23" style="48" bestFit="1" customWidth="1"/>
    <col min="4858" max="4858" width="1.375" style="48" customWidth="1"/>
    <col min="4859" max="4859" width="23" style="48" bestFit="1" customWidth="1"/>
    <col min="4860" max="4860" width="1.375" style="48" customWidth="1"/>
    <col min="4861" max="4861" width="19.375" style="48" customWidth="1"/>
    <col min="4862" max="4862" width="29.375" style="48" customWidth="1"/>
    <col min="4863" max="5106" width="9.375" style="48"/>
    <col min="5107" max="5107" width="12.375" style="48" customWidth="1"/>
    <col min="5108" max="5108" width="31.625" style="48" customWidth="1"/>
    <col min="5109" max="5109" width="5" style="48" customWidth="1"/>
    <col min="5110" max="5110" width="1.625" style="48" customWidth="1"/>
    <col min="5111" max="5111" width="7.375" style="48" customWidth="1"/>
    <col min="5112" max="5112" width="2.375" style="48" customWidth="1"/>
    <col min="5113" max="5113" width="23" style="48" bestFit="1" customWidth="1"/>
    <col min="5114" max="5114" width="1.375" style="48" customWidth="1"/>
    <col min="5115" max="5115" width="23" style="48" bestFit="1" customWidth="1"/>
    <col min="5116" max="5116" width="1.375" style="48" customWidth="1"/>
    <col min="5117" max="5117" width="19.375" style="48" customWidth="1"/>
    <col min="5118" max="5118" width="29.375" style="48" customWidth="1"/>
    <col min="5119" max="5362" width="9.375" style="48"/>
    <col min="5363" max="5363" width="12.375" style="48" customWidth="1"/>
    <col min="5364" max="5364" width="31.625" style="48" customWidth="1"/>
    <col min="5365" max="5365" width="5" style="48" customWidth="1"/>
    <col min="5366" max="5366" width="1.625" style="48" customWidth="1"/>
    <col min="5367" max="5367" width="7.375" style="48" customWidth="1"/>
    <col min="5368" max="5368" width="2.375" style="48" customWidth="1"/>
    <col min="5369" max="5369" width="23" style="48" bestFit="1" customWidth="1"/>
    <col min="5370" max="5370" width="1.375" style="48" customWidth="1"/>
    <col min="5371" max="5371" width="23" style="48" bestFit="1" customWidth="1"/>
    <col min="5372" max="5372" width="1.375" style="48" customWidth="1"/>
    <col min="5373" max="5373" width="19.375" style="48" customWidth="1"/>
    <col min="5374" max="5374" width="29.375" style="48" customWidth="1"/>
    <col min="5375" max="5618" width="9.375" style="48"/>
    <col min="5619" max="5619" width="12.375" style="48" customWidth="1"/>
    <col min="5620" max="5620" width="31.625" style="48" customWidth="1"/>
    <col min="5621" max="5621" width="5" style="48" customWidth="1"/>
    <col min="5622" max="5622" width="1.625" style="48" customWidth="1"/>
    <col min="5623" max="5623" width="7.375" style="48" customWidth="1"/>
    <col min="5624" max="5624" width="2.375" style="48" customWidth="1"/>
    <col min="5625" max="5625" width="23" style="48" bestFit="1" customWidth="1"/>
    <col min="5626" max="5626" width="1.375" style="48" customWidth="1"/>
    <col min="5627" max="5627" width="23" style="48" bestFit="1" customWidth="1"/>
    <col min="5628" max="5628" width="1.375" style="48" customWidth="1"/>
    <col min="5629" max="5629" width="19.375" style="48" customWidth="1"/>
    <col min="5630" max="5630" width="29.375" style="48" customWidth="1"/>
    <col min="5631" max="5874" width="9.375" style="48"/>
    <col min="5875" max="5875" width="12.375" style="48" customWidth="1"/>
    <col min="5876" max="5876" width="31.625" style="48" customWidth="1"/>
    <col min="5877" max="5877" width="5" style="48" customWidth="1"/>
    <col min="5878" max="5878" width="1.625" style="48" customWidth="1"/>
    <col min="5879" max="5879" width="7.375" style="48" customWidth="1"/>
    <col min="5880" max="5880" width="2.375" style="48" customWidth="1"/>
    <col min="5881" max="5881" width="23" style="48" bestFit="1" customWidth="1"/>
    <col min="5882" max="5882" width="1.375" style="48" customWidth="1"/>
    <col min="5883" max="5883" width="23" style="48" bestFit="1" customWidth="1"/>
    <col min="5884" max="5884" width="1.375" style="48" customWidth="1"/>
    <col min="5885" max="5885" width="19.375" style="48" customWidth="1"/>
    <col min="5886" max="5886" width="29.375" style="48" customWidth="1"/>
    <col min="5887" max="6130" width="9.375" style="48"/>
    <col min="6131" max="6131" width="12.375" style="48" customWidth="1"/>
    <col min="6132" max="6132" width="31.625" style="48" customWidth="1"/>
    <col min="6133" max="6133" width="5" style="48" customWidth="1"/>
    <col min="6134" max="6134" width="1.625" style="48" customWidth="1"/>
    <col min="6135" max="6135" width="7.375" style="48" customWidth="1"/>
    <col min="6136" max="6136" width="2.375" style="48" customWidth="1"/>
    <col min="6137" max="6137" width="23" style="48" bestFit="1" customWidth="1"/>
    <col min="6138" max="6138" width="1.375" style="48" customWidth="1"/>
    <col min="6139" max="6139" width="23" style="48" bestFit="1" customWidth="1"/>
    <col min="6140" max="6140" width="1.375" style="48" customWidth="1"/>
    <col min="6141" max="6141" width="19.375" style="48" customWidth="1"/>
    <col min="6142" max="6142" width="29.375" style="48" customWidth="1"/>
    <col min="6143" max="6386" width="9.375" style="48"/>
    <col min="6387" max="6387" width="12.375" style="48" customWidth="1"/>
    <col min="6388" max="6388" width="31.625" style="48" customWidth="1"/>
    <col min="6389" max="6389" width="5" style="48" customWidth="1"/>
    <col min="6390" max="6390" width="1.625" style="48" customWidth="1"/>
    <col min="6391" max="6391" width="7.375" style="48" customWidth="1"/>
    <col min="6392" max="6392" width="2.375" style="48" customWidth="1"/>
    <col min="6393" max="6393" width="23" style="48" bestFit="1" customWidth="1"/>
    <col min="6394" max="6394" width="1.375" style="48" customWidth="1"/>
    <col min="6395" max="6395" width="23" style="48" bestFit="1" customWidth="1"/>
    <col min="6396" max="6396" width="1.375" style="48" customWidth="1"/>
    <col min="6397" max="6397" width="19.375" style="48" customWidth="1"/>
    <col min="6398" max="6398" width="29.375" style="48" customWidth="1"/>
    <col min="6399" max="6642" width="9.375" style="48"/>
    <col min="6643" max="6643" width="12.375" style="48" customWidth="1"/>
    <col min="6644" max="6644" width="31.625" style="48" customWidth="1"/>
    <col min="6645" max="6645" width="5" style="48" customWidth="1"/>
    <col min="6646" max="6646" width="1.625" style="48" customWidth="1"/>
    <col min="6647" max="6647" width="7.375" style="48" customWidth="1"/>
    <col min="6648" max="6648" width="2.375" style="48" customWidth="1"/>
    <col min="6649" max="6649" width="23" style="48" bestFit="1" customWidth="1"/>
    <col min="6650" max="6650" width="1.375" style="48" customWidth="1"/>
    <col min="6651" max="6651" width="23" style="48" bestFit="1" customWidth="1"/>
    <col min="6652" max="6652" width="1.375" style="48" customWidth="1"/>
    <col min="6653" max="6653" width="19.375" style="48" customWidth="1"/>
    <col min="6654" max="6654" width="29.375" style="48" customWidth="1"/>
    <col min="6655" max="6898" width="9.375" style="48"/>
    <col min="6899" max="6899" width="12.375" style="48" customWidth="1"/>
    <col min="6900" max="6900" width="31.625" style="48" customWidth="1"/>
    <col min="6901" max="6901" width="5" style="48" customWidth="1"/>
    <col min="6902" max="6902" width="1.625" style="48" customWidth="1"/>
    <col min="6903" max="6903" width="7.375" style="48" customWidth="1"/>
    <col min="6904" max="6904" width="2.375" style="48" customWidth="1"/>
    <col min="6905" max="6905" width="23" style="48" bestFit="1" customWidth="1"/>
    <col min="6906" max="6906" width="1.375" style="48" customWidth="1"/>
    <col min="6907" max="6907" width="23" style="48" bestFit="1" customWidth="1"/>
    <col min="6908" max="6908" width="1.375" style="48" customWidth="1"/>
    <col min="6909" max="6909" width="19.375" style="48" customWidth="1"/>
    <col min="6910" max="6910" width="29.375" style="48" customWidth="1"/>
    <col min="6911" max="7154" width="9.375" style="48"/>
    <col min="7155" max="7155" width="12.375" style="48" customWidth="1"/>
    <col min="7156" max="7156" width="31.625" style="48" customWidth="1"/>
    <col min="7157" max="7157" width="5" style="48" customWidth="1"/>
    <col min="7158" max="7158" width="1.625" style="48" customWidth="1"/>
    <col min="7159" max="7159" width="7.375" style="48" customWidth="1"/>
    <col min="7160" max="7160" width="2.375" style="48" customWidth="1"/>
    <col min="7161" max="7161" width="23" style="48" bestFit="1" customWidth="1"/>
    <col min="7162" max="7162" width="1.375" style="48" customWidth="1"/>
    <col min="7163" max="7163" width="23" style="48" bestFit="1" customWidth="1"/>
    <col min="7164" max="7164" width="1.375" style="48" customWidth="1"/>
    <col min="7165" max="7165" width="19.375" style="48" customWidth="1"/>
    <col min="7166" max="7166" width="29.375" style="48" customWidth="1"/>
    <col min="7167" max="7410" width="9.375" style="48"/>
    <col min="7411" max="7411" width="12.375" style="48" customWidth="1"/>
    <col min="7412" max="7412" width="31.625" style="48" customWidth="1"/>
    <col min="7413" max="7413" width="5" style="48" customWidth="1"/>
    <col min="7414" max="7414" width="1.625" style="48" customWidth="1"/>
    <col min="7415" max="7415" width="7.375" style="48" customWidth="1"/>
    <col min="7416" max="7416" width="2.375" style="48" customWidth="1"/>
    <col min="7417" max="7417" width="23" style="48" bestFit="1" customWidth="1"/>
    <col min="7418" max="7418" width="1.375" style="48" customWidth="1"/>
    <col min="7419" max="7419" width="23" style="48" bestFit="1" customWidth="1"/>
    <col min="7420" max="7420" width="1.375" style="48" customWidth="1"/>
    <col min="7421" max="7421" width="19.375" style="48" customWidth="1"/>
    <col min="7422" max="7422" width="29.375" style="48" customWidth="1"/>
    <col min="7423" max="7666" width="9.375" style="48"/>
    <col min="7667" max="7667" width="12.375" style="48" customWidth="1"/>
    <col min="7668" max="7668" width="31.625" style="48" customWidth="1"/>
    <col min="7669" max="7669" width="5" style="48" customWidth="1"/>
    <col min="7670" max="7670" width="1.625" style="48" customWidth="1"/>
    <col min="7671" max="7671" width="7.375" style="48" customWidth="1"/>
    <col min="7672" max="7672" width="2.375" style="48" customWidth="1"/>
    <col min="7673" max="7673" width="23" style="48" bestFit="1" customWidth="1"/>
    <col min="7674" max="7674" width="1.375" style="48" customWidth="1"/>
    <col min="7675" max="7675" width="23" style="48" bestFit="1" customWidth="1"/>
    <col min="7676" max="7676" width="1.375" style="48" customWidth="1"/>
    <col min="7677" max="7677" width="19.375" style="48" customWidth="1"/>
    <col min="7678" max="7678" width="29.375" style="48" customWidth="1"/>
    <col min="7679" max="7922" width="9.375" style="48"/>
    <col min="7923" max="7923" width="12.375" style="48" customWidth="1"/>
    <col min="7924" max="7924" width="31.625" style="48" customWidth="1"/>
    <col min="7925" max="7925" width="5" style="48" customWidth="1"/>
    <col min="7926" max="7926" width="1.625" style="48" customWidth="1"/>
    <col min="7927" max="7927" width="7.375" style="48" customWidth="1"/>
    <col min="7928" max="7928" width="2.375" style="48" customWidth="1"/>
    <col min="7929" max="7929" width="23" style="48" bestFit="1" customWidth="1"/>
    <col min="7930" max="7930" width="1.375" style="48" customWidth="1"/>
    <col min="7931" max="7931" width="23" style="48" bestFit="1" customWidth="1"/>
    <col min="7932" max="7932" width="1.375" style="48" customWidth="1"/>
    <col min="7933" max="7933" width="19.375" style="48" customWidth="1"/>
    <col min="7934" max="7934" width="29.375" style="48" customWidth="1"/>
    <col min="7935" max="8178" width="9.375" style="48"/>
    <col min="8179" max="8179" width="12.375" style="48" customWidth="1"/>
    <col min="8180" max="8180" width="31.625" style="48" customWidth="1"/>
    <col min="8181" max="8181" width="5" style="48" customWidth="1"/>
    <col min="8182" max="8182" width="1.625" style="48" customWidth="1"/>
    <col min="8183" max="8183" width="7.375" style="48" customWidth="1"/>
    <col min="8184" max="8184" width="2.375" style="48" customWidth="1"/>
    <col min="8185" max="8185" width="23" style="48" bestFit="1" customWidth="1"/>
    <col min="8186" max="8186" width="1.375" style="48" customWidth="1"/>
    <col min="8187" max="8187" width="23" style="48" bestFit="1" customWidth="1"/>
    <col min="8188" max="8188" width="1.375" style="48" customWidth="1"/>
    <col min="8189" max="8189" width="19.375" style="48" customWidth="1"/>
    <col min="8190" max="8190" width="29.375" style="48" customWidth="1"/>
    <col min="8191" max="8434" width="9.375" style="48"/>
    <col min="8435" max="8435" width="12.375" style="48" customWidth="1"/>
    <col min="8436" max="8436" width="31.625" style="48" customWidth="1"/>
    <col min="8437" max="8437" width="5" style="48" customWidth="1"/>
    <col min="8438" max="8438" width="1.625" style="48" customWidth="1"/>
    <col min="8439" max="8439" width="7.375" style="48" customWidth="1"/>
    <col min="8440" max="8440" width="2.375" style="48" customWidth="1"/>
    <col min="8441" max="8441" width="23" style="48" bestFit="1" customWidth="1"/>
    <col min="8442" max="8442" width="1.375" style="48" customWidth="1"/>
    <col min="8443" max="8443" width="23" style="48" bestFit="1" customWidth="1"/>
    <col min="8444" max="8444" width="1.375" style="48" customWidth="1"/>
    <col min="8445" max="8445" width="19.375" style="48" customWidth="1"/>
    <col min="8446" max="8446" width="29.375" style="48" customWidth="1"/>
    <col min="8447" max="8690" width="9.375" style="48"/>
    <col min="8691" max="8691" width="12.375" style="48" customWidth="1"/>
    <col min="8692" max="8692" width="31.625" style="48" customWidth="1"/>
    <col min="8693" max="8693" width="5" style="48" customWidth="1"/>
    <col min="8694" max="8694" width="1.625" style="48" customWidth="1"/>
    <col min="8695" max="8695" width="7.375" style="48" customWidth="1"/>
    <col min="8696" max="8696" width="2.375" style="48" customWidth="1"/>
    <col min="8697" max="8697" width="23" style="48" bestFit="1" customWidth="1"/>
    <col min="8698" max="8698" width="1.375" style="48" customWidth="1"/>
    <col min="8699" max="8699" width="23" style="48" bestFit="1" customWidth="1"/>
    <col min="8700" max="8700" width="1.375" style="48" customWidth="1"/>
    <col min="8701" max="8701" width="19.375" style="48" customWidth="1"/>
    <col min="8702" max="8702" width="29.375" style="48" customWidth="1"/>
    <col min="8703" max="8946" width="9.375" style="48"/>
    <col min="8947" max="8947" width="12.375" style="48" customWidth="1"/>
    <col min="8948" max="8948" width="31.625" style="48" customWidth="1"/>
    <col min="8949" max="8949" width="5" style="48" customWidth="1"/>
    <col min="8950" max="8950" width="1.625" style="48" customWidth="1"/>
    <col min="8951" max="8951" width="7.375" style="48" customWidth="1"/>
    <col min="8952" max="8952" width="2.375" style="48" customWidth="1"/>
    <col min="8953" max="8953" width="23" style="48" bestFit="1" customWidth="1"/>
    <col min="8954" max="8954" width="1.375" style="48" customWidth="1"/>
    <col min="8955" max="8955" width="23" style="48" bestFit="1" customWidth="1"/>
    <col min="8956" max="8956" width="1.375" style="48" customWidth="1"/>
    <col min="8957" max="8957" width="19.375" style="48" customWidth="1"/>
    <col min="8958" max="8958" width="29.375" style="48" customWidth="1"/>
    <col min="8959" max="9202" width="9.375" style="48"/>
    <col min="9203" max="9203" width="12.375" style="48" customWidth="1"/>
    <col min="9204" max="9204" width="31.625" style="48" customWidth="1"/>
    <col min="9205" max="9205" width="5" style="48" customWidth="1"/>
    <col min="9206" max="9206" width="1.625" style="48" customWidth="1"/>
    <col min="9207" max="9207" width="7.375" style="48" customWidth="1"/>
    <col min="9208" max="9208" width="2.375" style="48" customWidth="1"/>
    <col min="9209" max="9209" width="23" style="48" bestFit="1" customWidth="1"/>
    <col min="9210" max="9210" width="1.375" style="48" customWidth="1"/>
    <col min="9211" max="9211" width="23" style="48" bestFit="1" customWidth="1"/>
    <col min="9212" max="9212" width="1.375" style="48" customWidth="1"/>
    <col min="9213" max="9213" width="19.375" style="48" customWidth="1"/>
    <col min="9214" max="9214" width="29.375" style="48" customWidth="1"/>
    <col min="9215" max="9458" width="9.375" style="48"/>
    <col min="9459" max="9459" width="12.375" style="48" customWidth="1"/>
    <col min="9460" max="9460" width="31.625" style="48" customWidth="1"/>
    <col min="9461" max="9461" width="5" style="48" customWidth="1"/>
    <col min="9462" max="9462" width="1.625" style="48" customWidth="1"/>
    <col min="9463" max="9463" width="7.375" style="48" customWidth="1"/>
    <col min="9464" max="9464" width="2.375" style="48" customWidth="1"/>
    <col min="9465" max="9465" width="23" style="48" bestFit="1" customWidth="1"/>
    <col min="9466" max="9466" width="1.375" style="48" customWidth="1"/>
    <col min="9467" max="9467" width="23" style="48" bestFit="1" customWidth="1"/>
    <col min="9468" max="9468" width="1.375" style="48" customWidth="1"/>
    <col min="9469" max="9469" width="19.375" style="48" customWidth="1"/>
    <col min="9470" max="9470" width="29.375" style="48" customWidth="1"/>
    <col min="9471" max="9714" width="9.375" style="48"/>
    <col min="9715" max="9715" width="12.375" style="48" customWidth="1"/>
    <col min="9716" max="9716" width="31.625" style="48" customWidth="1"/>
    <col min="9717" max="9717" width="5" style="48" customWidth="1"/>
    <col min="9718" max="9718" width="1.625" style="48" customWidth="1"/>
    <col min="9719" max="9719" width="7.375" style="48" customWidth="1"/>
    <col min="9720" max="9720" width="2.375" style="48" customWidth="1"/>
    <col min="9721" max="9721" width="23" style="48" bestFit="1" customWidth="1"/>
    <col min="9722" max="9722" width="1.375" style="48" customWidth="1"/>
    <col min="9723" max="9723" width="23" style="48" bestFit="1" customWidth="1"/>
    <col min="9724" max="9724" width="1.375" style="48" customWidth="1"/>
    <col min="9725" max="9725" width="19.375" style="48" customWidth="1"/>
    <col min="9726" max="9726" width="29.375" style="48" customWidth="1"/>
    <col min="9727" max="9970" width="9.375" style="48"/>
    <col min="9971" max="9971" width="12.375" style="48" customWidth="1"/>
    <col min="9972" max="9972" width="31.625" style="48" customWidth="1"/>
    <col min="9973" max="9973" width="5" style="48" customWidth="1"/>
    <col min="9974" max="9974" width="1.625" style="48" customWidth="1"/>
    <col min="9975" max="9975" width="7.375" style="48" customWidth="1"/>
    <col min="9976" max="9976" width="2.375" style="48" customWidth="1"/>
    <col min="9977" max="9977" width="23" style="48" bestFit="1" customWidth="1"/>
    <col min="9978" max="9978" width="1.375" style="48" customWidth="1"/>
    <col min="9979" max="9979" width="23" style="48" bestFit="1" customWidth="1"/>
    <col min="9980" max="9980" width="1.375" style="48" customWidth="1"/>
    <col min="9981" max="9981" width="19.375" style="48" customWidth="1"/>
    <col min="9982" max="9982" width="29.375" style="48" customWidth="1"/>
    <col min="9983" max="10226" width="9.375" style="48"/>
    <col min="10227" max="10227" width="12.375" style="48" customWidth="1"/>
    <col min="10228" max="10228" width="31.625" style="48" customWidth="1"/>
    <col min="10229" max="10229" width="5" style="48" customWidth="1"/>
    <col min="10230" max="10230" width="1.625" style="48" customWidth="1"/>
    <col min="10231" max="10231" width="7.375" style="48" customWidth="1"/>
    <col min="10232" max="10232" width="2.375" style="48" customWidth="1"/>
    <col min="10233" max="10233" width="23" style="48" bestFit="1" customWidth="1"/>
    <col min="10234" max="10234" width="1.375" style="48" customWidth="1"/>
    <col min="10235" max="10235" width="23" style="48" bestFit="1" customWidth="1"/>
    <col min="10236" max="10236" width="1.375" style="48" customWidth="1"/>
    <col min="10237" max="10237" width="19.375" style="48" customWidth="1"/>
    <col min="10238" max="10238" width="29.375" style="48" customWidth="1"/>
    <col min="10239" max="10482" width="9.375" style="48"/>
    <col min="10483" max="10483" width="12.375" style="48" customWidth="1"/>
    <col min="10484" max="10484" width="31.625" style="48" customWidth="1"/>
    <col min="10485" max="10485" width="5" style="48" customWidth="1"/>
    <col min="10486" max="10486" width="1.625" style="48" customWidth="1"/>
    <col min="10487" max="10487" width="7.375" style="48" customWidth="1"/>
    <col min="10488" max="10488" width="2.375" style="48" customWidth="1"/>
    <col min="10489" max="10489" width="23" style="48" bestFit="1" customWidth="1"/>
    <col min="10490" max="10490" width="1.375" style="48" customWidth="1"/>
    <col min="10491" max="10491" width="23" style="48" bestFit="1" customWidth="1"/>
    <col min="10492" max="10492" width="1.375" style="48" customWidth="1"/>
    <col min="10493" max="10493" width="19.375" style="48" customWidth="1"/>
    <col min="10494" max="10494" width="29.375" style="48" customWidth="1"/>
    <col min="10495" max="10738" width="9.375" style="48"/>
    <col min="10739" max="10739" width="12.375" style="48" customWidth="1"/>
    <col min="10740" max="10740" width="31.625" style="48" customWidth="1"/>
    <col min="10741" max="10741" width="5" style="48" customWidth="1"/>
    <col min="10742" max="10742" width="1.625" style="48" customWidth="1"/>
    <col min="10743" max="10743" width="7.375" style="48" customWidth="1"/>
    <col min="10744" max="10744" width="2.375" style="48" customWidth="1"/>
    <col min="10745" max="10745" width="23" style="48" bestFit="1" customWidth="1"/>
    <col min="10746" max="10746" width="1.375" style="48" customWidth="1"/>
    <col min="10747" max="10747" width="23" style="48" bestFit="1" customWidth="1"/>
    <col min="10748" max="10748" width="1.375" style="48" customWidth="1"/>
    <col min="10749" max="10749" width="19.375" style="48" customWidth="1"/>
    <col min="10750" max="10750" width="29.375" style="48" customWidth="1"/>
    <col min="10751" max="10994" width="9.375" style="48"/>
    <col min="10995" max="10995" width="12.375" style="48" customWidth="1"/>
    <col min="10996" max="10996" width="31.625" style="48" customWidth="1"/>
    <col min="10997" max="10997" width="5" style="48" customWidth="1"/>
    <col min="10998" max="10998" width="1.625" style="48" customWidth="1"/>
    <col min="10999" max="10999" width="7.375" style="48" customWidth="1"/>
    <col min="11000" max="11000" width="2.375" style="48" customWidth="1"/>
    <col min="11001" max="11001" width="23" style="48" bestFit="1" customWidth="1"/>
    <col min="11002" max="11002" width="1.375" style="48" customWidth="1"/>
    <col min="11003" max="11003" width="23" style="48" bestFit="1" customWidth="1"/>
    <col min="11004" max="11004" width="1.375" style="48" customWidth="1"/>
    <col min="11005" max="11005" width="19.375" style="48" customWidth="1"/>
    <col min="11006" max="11006" width="29.375" style="48" customWidth="1"/>
    <col min="11007" max="11250" width="9.375" style="48"/>
    <col min="11251" max="11251" width="12.375" style="48" customWidth="1"/>
    <col min="11252" max="11252" width="31.625" style="48" customWidth="1"/>
    <col min="11253" max="11253" width="5" style="48" customWidth="1"/>
    <col min="11254" max="11254" width="1.625" style="48" customWidth="1"/>
    <col min="11255" max="11255" width="7.375" style="48" customWidth="1"/>
    <col min="11256" max="11256" width="2.375" style="48" customWidth="1"/>
    <col min="11257" max="11257" width="23" style="48" bestFit="1" customWidth="1"/>
    <col min="11258" max="11258" width="1.375" style="48" customWidth="1"/>
    <col min="11259" max="11259" width="23" style="48" bestFit="1" customWidth="1"/>
    <col min="11260" max="11260" width="1.375" style="48" customWidth="1"/>
    <col min="11261" max="11261" width="19.375" style="48" customWidth="1"/>
    <col min="11262" max="11262" width="29.375" style="48" customWidth="1"/>
    <col min="11263" max="11506" width="9.375" style="48"/>
    <col min="11507" max="11507" width="12.375" style="48" customWidth="1"/>
    <col min="11508" max="11508" width="31.625" style="48" customWidth="1"/>
    <col min="11509" max="11509" width="5" style="48" customWidth="1"/>
    <col min="11510" max="11510" width="1.625" style="48" customWidth="1"/>
    <col min="11511" max="11511" width="7.375" style="48" customWidth="1"/>
    <col min="11512" max="11512" width="2.375" style="48" customWidth="1"/>
    <col min="11513" max="11513" width="23" style="48" bestFit="1" customWidth="1"/>
    <col min="11514" max="11514" width="1.375" style="48" customWidth="1"/>
    <col min="11515" max="11515" width="23" style="48" bestFit="1" customWidth="1"/>
    <col min="11516" max="11516" width="1.375" style="48" customWidth="1"/>
    <col min="11517" max="11517" width="19.375" style="48" customWidth="1"/>
    <col min="11518" max="11518" width="29.375" style="48" customWidth="1"/>
    <col min="11519" max="11762" width="9.375" style="48"/>
    <col min="11763" max="11763" width="12.375" style="48" customWidth="1"/>
    <col min="11764" max="11764" width="31.625" style="48" customWidth="1"/>
    <col min="11765" max="11765" width="5" style="48" customWidth="1"/>
    <col min="11766" max="11766" width="1.625" style="48" customWidth="1"/>
    <col min="11767" max="11767" width="7.375" style="48" customWidth="1"/>
    <col min="11768" max="11768" width="2.375" style="48" customWidth="1"/>
    <col min="11769" max="11769" width="23" style="48" bestFit="1" customWidth="1"/>
    <col min="11770" max="11770" width="1.375" style="48" customWidth="1"/>
    <col min="11771" max="11771" width="23" style="48" bestFit="1" customWidth="1"/>
    <col min="11772" max="11772" width="1.375" style="48" customWidth="1"/>
    <col min="11773" max="11773" width="19.375" style="48" customWidth="1"/>
    <col min="11774" max="11774" width="29.375" style="48" customWidth="1"/>
    <col min="11775" max="12018" width="9.375" style="48"/>
    <col min="12019" max="12019" width="12.375" style="48" customWidth="1"/>
    <col min="12020" max="12020" width="31.625" style="48" customWidth="1"/>
    <col min="12021" max="12021" width="5" style="48" customWidth="1"/>
    <col min="12022" max="12022" width="1.625" style="48" customWidth="1"/>
    <col min="12023" max="12023" width="7.375" style="48" customWidth="1"/>
    <col min="12024" max="12024" width="2.375" style="48" customWidth="1"/>
    <col min="12025" max="12025" width="23" style="48" bestFit="1" customWidth="1"/>
    <col min="12026" max="12026" width="1.375" style="48" customWidth="1"/>
    <col min="12027" max="12027" width="23" style="48" bestFit="1" customWidth="1"/>
    <col min="12028" max="12028" width="1.375" style="48" customWidth="1"/>
    <col min="12029" max="12029" width="19.375" style="48" customWidth="1"/>
    <col min="12030" max="12030" width="29.375" style="48" customWidth="1"/>
    <col min="12031" max="12274" width="9.375" style="48"/>
    <col min="12275" max="12275" width="12.375" style="48" customWidth="1"/>
    <col min="12276" max="12276" width="31.625" style="48" customWidth="1"/>
    <col min="12277" max="12277" width="5" style="48" customWidth="1"/>
    <col min="12278" max="12278" width="1.625" style="48" customWidth="1"/>
    <col min="12279" max="12279" width="7.375" style="48" customWidth="1"/>
    <col min="12280" max="12280" width="2.375" style="48" customWidth="1"/>
    <col min="12281" max="12281" width="23" style="48" bestFit="1" customWidth="1"/>
    <col min="12282" max="12282" width="1.375" style="48" customWidth="1"/>
    <col min="12283" max="12283" width="23" style="48" bestFit="1" customWidth="1"/>
    <col min="12284" max="12284" width="1.375" style="48" customWidth="1"/>
    <col min="12285" max="12285" width="19.375" style="48" customWidth="1"/>
    <col min="12286" max="12286" width="29.375" style="48" customWidth="1"/>
    <col min="12287" max="12530" width="9.375" style="48"/>
    <col min="12531" max="12531" width="12.375" style="48" customWidth="1"/>
    <col min="12532" max="12532" width="31.625" style="48" customWidth="1"/>
    <col min="12533" max="12533" width="5" style="48" customWidth="1"/>
    <col min="12534" max="12534" width="1.625" style="48" customWidth="1"/>
    <col min="12535" max="12535" width="7.375" style="48" customWidth="1"/>
    <col min="12536" max="12536" width="2.375" style="48" customWidth="1"/>
    <col min="12537" max="12537" width="23" style="48" bestFit="1" customWidth="1"/>
    <col min="12538" max="12538" width="1.375" style="48" customWidth="1"/>
    <col min="12539" max="12539" width="23" style="48" bestFit="1" customWidth="1"/>
    <col min="12540" max="12540" width="1.375" style="48" customWidth="1"/>
    <col min="12541" max="12541" width="19.375" style="48" customWidth="1"/>
    <col min="12542" max="12542" width="29.375" style="48" customWidth="1"/>
    <col min="12543" max="12786" width="9.375" style="48"/>
    <col min="12787" max="12787" width="12.375" style="48" customWidth="1"/>
    <col min="12788" max="12788" width="31.625" style="48" customWidth="1"/>
    <col min="12789" max="12789" width="5" style="48" customWidth="1"/>
    <col min="12790" max="12790" width="1.625" style="48" customWidth="1"/>
    <col min="12791" max="12791" width="7.375" style="48" customWidth="1"/>
    <col min="12792" max="12792" width="2.375" style="48" customWidth="1"/>
    <col min="12793" max="12793" width="23" style="48" bestFit="1" customWidth="1"/>
    <col min="12794" max="12794" width="1.375" style="48" customWidth="1"/>
    <col min="12795" max="12795" width="23" style="48" bestFit="1" customWidth="1"/>
    <col min="12796" max="12796" width="1.375" style="48" customWidth="1"/>
    <col min="12797" max="12797" width="19.375" style="48" customWidth="1"/>
    <col min="12798" max="12798" width="29.375" style="48" customWidth="1"/>
    <col min="12799" max="13042" width="9.375" style="48"/>
    <col min="13043" max="13043" width="12.375" style="48" customWidth="1"/>
    <col min="13044" max="13044" width="31.625" style="48" customWidth="1"/>
    <col min="13045" max="13045" width="5" style="48" customWidth="1"/>
    <col min="13046" max="13046" width="1.625" style="48" customWidth="1"/>
    <col min="13047" max="13047" width="7.375" style="48" customWidth="1"/>
    <col min="13048" max="13048" width="2.375" style="48" customWidth="1"/>
    <col min="13049" max="13049" width="23" style="48" bestFit="1" customWidth="1"/>
    <col min="13050" max="13050" width="1.375" style="48" customWidth="1"/>
    <col min="13051" max="13051" width="23" style="48" bestFit="1" customWidth="1"/>
    <col min="13052" max="13052" width="1.375" style="48" customWidth="1"/>
    <col min="13053" max="13053" width="19.375" style="48" customWidth="1"/>
    <col min="13054" max="13054" width="29.375" style="48" customWidth="1"/>
    <col min="13055" max="13298" width="9.375" style="48"/>
    <col min="13299" max="13299" width="12.375" style="48" customWidth="1"/>
    <col min="13300" max="13300" width="31.625" style="48" customWidth="1"/>
    <col min="13301" max="13301" width="5" style="48" customWidth="1"/>
    <col min="13302" max="13302" width="1.625" style="48" customWidth="1"/>
    <col min="13303" max="13303" width="7.375" style="48" customWidth="1"/>
    <col min="13304" max="13304" width="2.375" style="48" customWidth="1"/>
    <col min="13305" max="13305" width="23" style="48" bestFit="1" customWidth="1"/>
    <col min="13306" max="13306" width="1.375" style="48" customWidth="1"/>
    <col min="13307" max="13307" width="23" style="48" bestFit="1" customWidth="1"/>
    <col min="13308" max="13308" width="1.375" style="48" customWidth="1"/>
    <col min="13309" max="13309" width="19.375" style="48" customWidth="1"/>
    <col min="13310" max="13310" width="29.375" style="48" customWidth="1"/>
    <col min="13311" max="13554" width="9.375" style="48"/>
    <col min="13555" max="13555" width="12.375" style="48" customWidth="1"/>
    <col min="13556" max="13556" width="31.625" style="48" customWidth="1"/>
    <col min="13557" max="13557" width="5" style="48" customWidth="1"/>
    <col min="13558" max="13558" width="1.625" style="48" customWidth="1"/>
    <col min="13559" max="13559" width="7.375" style="48" customWidth="1"/>
    <col min="13560" max="13560" width="2.375" style="48" customWidth="1"/>
    <col min="13561" max="13561" width="23" style="48" bestFit="1" customWidth="1"/>
    <col min="13562" max="13562" width="1.375" style="48" customWidth="1"/>
    <col min="13563" max="13563" width="23" style="48" bestFit="1" customWidth="1"/>
    <col min="13564" max="13564" width="1.375" style="48" customWidth="1"/>
    <col min="13565" max="13565" width="19.375" style="48" customWidth="1"/>
    <col min="13566" max="13566" width="29.375" style="48" customWidth="1"/>
    <col min="13567" max="13810" width="9.375" style="48"/>
    <col min="13811" max="13811" width="12.375" style="48" customWidth="1"/>
    <col min="13812" max="13812" width="31.625" style="48" customWidth="1"/>
    <col min="13813" max="13813" width="5" style="48" customWidth="1"/>
    <col min="13814" max="13814" width="1.625" style="48" customWidth="1"/>
    <col min="13815" max="13815" width="7.375" style="48" customWidth="1"/>
    <col min="13816" max="13816" width="2.375" style="48" customWidth="1"/>
    <col min="13817" max="13817" width="23" style="48" bestFit="1" customWidth="1"/>
    <col min="13818" max="13818" width="1.375" style="48" customWidth="1"/>
    <col min="13819" max="13819" width="23" style="48" bestFit="1" customWidth="1"/>
    <col min="13820" max="13820" width="1.375" style="48" customWidth="1"/>
    <col min="13821" max="13821" width="19.375" style="48" customWidth="1"/>
    <col min="13822" max="13822" width="29.375" style="48" customWidth="1"/>
    <col min="13823" max="14066" width="9.375" style="48"/>
    <col min="14067" max="14067" width="12.375" style="48" customWidth="1"/>
    <col min="14068" max="14068" width="31.625" style="48" customWidth="1"/>
    <col min="14069" max="14069" width="5" style="48" customWidth="1"/>
    <col min="14070" max="14070" width="1.625" style="48" customWidth="1"/>
    <col min="14071" max="14071" width="7.375" style="48" customWidth="1"/>
    <col min="14072" max="14072" width="2.375" style="48" customWidth="1"/>
    <col min="14073" max="14073" width="23" style="48" bestFit="1" customWidth="1"/>
    <col min="14074" max="14074" width="1.375" style="48" customWidth="1"/>
    <col min="14075" max="14075" width="23" style="48" bestFit="1" customWidth="1"/>
    <col min="14076" max="14076" width="1.375" style="48" customWidth="1"/>
    <col min="14077" max="14077" width="19.375" style="48" customWidth="1"/>
    <col min="14078" max="14078" width="29.375" style="48" customWidth="1"/>
    <col min="14079" max="14322" width="9.375" style="48"/>
    <col min="14323" max="14323" width="12.375" style="48" customWidth="1"/>
    <col min="14324" max="14324" width="31.625" style="48" customWidth="1"/>
    <col min="14325" max="14325" width="5" style="48" customWidth="1"/>
    <col min="14326" max="14326" width="1.625" style="48" customWidth="1"/>
    <col min="14327" max="14327" width="7.375" style="48" customWidth="1"/>
    <col min="14328" max="14328" width="2.375" style="48" customWidth="1"/>
    <col min="14329" max="14329" width="23" style="48" bestFit="1" customWidth="1"/>
    <col min="14330" max="14330" width="1.375" style="48" customWidth="1"/>
    <col min="14331" max="14331" width="23" style="48" bestFit="1" customWidth="1"/>
    <col min="14332" max="14332" width="1.375" style="48" customWidth="1"/>
    <col min="14333" max="14333" width="19.375" style="48" customWidth="1"/>
    <col min="14334" max="14334" width="29.375" style="48" customWidth="1"/>
    <col min="14335" max="14578" width="9.375" style="48"/>
    <col min="14579" max="14579" width="12.375" style="48" customWidth="1"/>
    <col min="14580" max="14580" width="31.625" style="48" customWidth="1"/>
    <col min="14581" max="14581" width="5" style="48" customWidth="1"/>
    <col min="14582" max="14582" width="1.625" style="48" customWidth="1"/>
    <col min="14583" max="14583" width="7.375" style="48" customWidth="1"/>
    <col min="14584" max="14584" width="2.375" style="48" customWidth="1"/>
    <col min="14585" max="14585" width="23" style="48" bestFit="1" customWidth="1"/>
    <col min="14586" max="14586" width="1.375" style="48" customWidth="1"/>
    <col min="14587" max="14587" width="23" style="48" bestFit="1" customWidth="1"/>
    <col min="14588" max="14588" width="1.375" style="48" customWidth="1"/>
    <col min="14589" max="14589" width="19.375" style="48" customWidth="1"/>
    <col min="14590" max="14590" width="29.375" style="48" customWidth="1"/>
    <col min="14591" max="14834" width="9.375" style="48"/>
    <col min="14835" max="14835" width="12.375" style="48" customWidth="1"/>
    <col min="14836" max="14836" width="31.625" style="48" customWidth="1"/>
    <col min="14837" max="14837" width="5" style="48" customWidth="1"/>
    <col min="14838" max="14838" width="1.625" style="48" customWidth="1"/>
    <col min="14839" max="14839" width="7.375" style="48" customWidth="1"/>
    <col min="14840" max="14840" width="2.375" style="48" customWidth="1"/>
    <col min="14841" max="14841" width="23" style="48" bestFit="1" customWidth="1"/>
    <col min="14842" max="14842" width="1.375" style="48" customWidth="1"/>
    <col min="14843" max="14843" width="23" style="48" bestFit="1" customWidth="1"/>
    <col min="14844" max="14844" width="1.375" style="48" customWidth="1"/>
    <col min="14845" max="14845" width="19.375" style="48" customWidth="1"/>
    <col min="14846" max="14846" width="29.375" style="48" customWidth="1"/>
    <col min="14847" max="15090" width="9.375" style="48"/>
    <col min="15091" max="15091" width="12.375" style="48" customWidth="1"/>
    <col min="15092" max="15092" width="31.625" style="48" customWidth="1"/>
    <col min="15093" max="15093" width="5" style="48" customWidth="1"/>
    <col min="15094" max="15094" width="1.625" style="48" customWidth="1"/>
    <col min="15095" max="15095" width="7.375" style="48" customWidth="1"/>
    <col min="15096" max="15096" width="2.375" style="48" customWidth="1"/>
    <col min="15097" max="15097" width="23" style="48" bestFit="1" customWidth="1"/>
    <col min="15098" max="15098" width="1.375" style="48" customWidth="1"/>
    <col min="15099" max="15099" width="23" style="48" bestFit="1" customWidth="1"/>
    <col min="15100" max="15100" width="1.375" style="48" customWidth="1"/>
    <col min="15101" max="15101" width="19.375" style="48" customWidth="1"/>
    <col min="15102" max="15102" width="29.375" style="48" customWidth="1"/>
    <col min="15103" max="15346" width="9.375" style="48"/>
    <col min="15347" max="15347" width="12.375" style="48" customWidth="1"/>
    <col min="15348" max="15348" width="31.625" style="48" customWidth="1"/>
    <col min="15349" max="15349" width="5" style="48" customWidth="1"/>
    <col min="15350" max="15350" width="1.625" style="48" customWidth="1"/>
    <col min="15351" max="15351" width="7.375" style="48" customWidth="1"/>
    <col min="15352" max="15352" width="2.375" style="48" customWidth="1"/>
    <col min="15353" max="15353" width="23" style="48" bestFit="1" customWidth="1"/>
    <col min="15354" max="15354" width="1.375" style="48" customWidth="1"/>
    <col min="15355" max="15355" width="23" style="48" bestFit="1" customWidth="1"/>
    <col min="15356" max="15356" width="1.375" style="48" customWidth="1"/>
    <col min="15357" max="15357" width="19.375" style="48" customWidth="1"/>
    <col min="15358" max="15358" width="29.375" style="48" customWidth="1"/>
    <col min="15359" max="15602" width="9.375" style="48"/>
    <col min="15603" max="15603" width="12.375" style="48" customWidth="1"/>
    <col min="15604" max="15604" width="31.625" style="48" customWidth="1"/>
    <col min="15605" max="15605" width="5" style="48" customWidth="1"/>
    <col min="15606" max="15606" width="1.625" style="48" customWidth="1"/>
    <col min="15607" max="15607" width="7.375" style="48" customWidth="1"/>
    <col min="15608" max="15608" width="2.375" style="48" customWidth="1"/>
    <col min="15609" max="15609" width="23" style="48" bestFit="1" customWidth="1"/>
    <col min="15610" max="15610" width="1.375" style="48" customWidth="1"/>
    <col min="15611" max="15611" width="23" style="48" bestFit="1" customWidth="1"/>
    <col min="15612" max="15612" width="1.375" style="48" customWidth="1"/>
    <col min="15613" max="15613" width="19.375" style="48" customWidth="1"/>
    <col min="15614" max="15614" width="29.375" style="48" customWidth="1"/>
    <col min="15615" max="15858" width="9.375" style="48"/>
    <col min="15859" max="15859" width="12.375" style="48" customWidth="1"/>
    <col min="15860" max="15860" width="31.625" style="48" customWidth="1"/>
    <col min="15861" max="15861" width="5" style="48" customWidth="1"/>
    <col min="15862" max="15862" width="1.625" style="48" customWidth="1"/>
    <col min="15863" max="15863" width="7.375" style="48" customWidth="1"/>
    <col min="15864" max="15864" width="2.375" style="48" customWidth="1"/>
    <col min="15865" max="15865" width="23" style="48" bestFit="1" customWidth="1"/>
    <col min="15866" max="15866" width="1.375" style="48" customWidth="1"/>
    <col min="15867" max="15867" width="23" style="48" bestFit="1" customWidth="1"/>
    <col min="15868" max="15868" width="1.375" style="48" customWidth="1"/>
    <col min="15869" max="15869" width="19.375" style="48" customWidth="1"/>
    <col min="15870" max="15870" width="29.375" style="48" customWidth="1"/>
    <col min="15871" max="16114" width="9.375" style="48"/>
    <col min="16115" max="16115" width="12.375" style="48" customWidth="1"/>
    <col min="16116" max="16116" width="31.625" style="48" customWidth="1"/>
    <col min="16117" max="16117" width="5" style="48" customWidth="1"/>
    <col min="16118" max="16118" width="1.625" style="48" customWidth="1"/>
    <col min="16119" max="16119" width="7.375" style="48" customWidth="1"/>
    <col min="16120" max="16120" width="2.375" style="48" customWidth="1"/>
    <col min="16121" max="16121" width="23" style="48" bestFit="1" customWidth="1"/>
    <col min="16122" max="16122" width="1.375" style="48" customWidth="1"/>
    <col min="16123" max="16123" width="23" style="48" bestFit="1" customWidth="1"/>
    <col min="16124" max="16124" width="1.375" style="48" customWidth="1"/>
    <col min="16125" max="16125" width="19.375" style="48" customWidth="1"/>
    <col min="16126" max="16126" width="29.375" style="48" customWidth="1"/>
    <col min="16127" max="16384" width="9.375" style="48"/>
  </cols>
  <sheetData>
    <row r="1" spans="2:17" x14ac:dyDescent="0.2">
      <c r="B1" s="152" t="s">
        <v>131</v>
      </c>
      <c r="C1" s="152"/>
      <c r="D1" s="152"/>
      <c r="E1" s="152"/>
      <c r="F1" s="152"/>
      <c r="H1" s="152"/>
    </row>
    <row r="2" spans="2:17" x14ac:dyDescent="0.2">
      <c r="B2" s="30" t="s">
        <v>144</v>
      </c>
      <c r="C2" s="152"/>
      <c r="D2" s="152"/>
      <c r="E2" s="152"/>
      <c r="F2" s="152"/>
      <c r="H2" s="152"/>
    </row>
    <row r="3" spans="2:17" x14ac:dyDescent="0.2">
      <c r="B3" s="152" t="s">
        <v>172</v>
      </c>
      <c r="C3" s="152"/>
      <c r="D3" s="152"/>
      <c r="E3" s="152"/>
      <c r="F3" s="152"/>
      <c r="H3" s="152"/>
    </row>
    <row r="4" spans="2:17" x14ac:dyDescent="0.2">
      <c r="B4" s="101" t="s">
        <v>24</v>
      </c>
      <c r="C4" s="49"/>
      <c r="D4" s="49"/>
      <c r="E4" s="49"/>
      <c r="F4" s="49"/>
      <c r="H4" s="152"/>
      <c r="K4" s="48" t="s">
        <v>206</v>
      </c>
      <c r="L4" s="48" t="s">
        <v>207</v>
      </c>
      <c r="P4" s="232" t="s">
        <v>208</v>
      </c>
      <c r="Q4" s="232"/>
    </row>
    <row r="5" spans="2:17" x14ac:dyDescent="0.2">
      <c r="B5" s="152"/>
      <c r="C5" s="152"/>
      <c r="D5" s="152"/>
      <c r="E5" s="152"/>
      <c r="F5" s="152"/>
      <c r="H5" s="152"/>
      <c r="K5" s="198"/>
      <c r="M5" s="48">
        <v>2452498</v>
      </c>
    </row>
    <row r="6" spans="2:17" x14ac:dyDescent="0.2">
      <c r="B6" s="152"/>
      <c r="C6" s="152"/>
      <c r="D6" s="64" t="s">
        <v>170</v>
      </c>
      <c r="E6" s="152"/>
      <c r="F6" s="64" t="s">
        <v>169</v>
      </c>
      <c r="H6" s="64"/>
      <c r="K6" s="4">
        <v>255450</v>
      </c>
      <c r="P6" s="48">
        <v>272055</v>
      </c>
    </row>
    <row r="7" spans="2:17" x14ac:dyDescent="0.2">
      <c r="B7" s="50" t="s">
        <v>7</v>
      </c>
      <c r="D7" s="51" t="s">
        <v>171</v>
      </c>
      <c r="F7" s="51" t="s">
        <v>103</v>
      </c>
      <c r="H7" s="51" t="s">
        <v>173</v>
      </c>
      <c r="K7" s="4">
        <v>619800</v>
      </c>
      <c r="P7" s="48">
        <v>175000</v>
      </c>
    </row>
    <row r="8" spans="2:17" x14ac:dyDescent="0.2">
      <c r="B8" s="52" t="s">
        <v>0</v>
      </c>
      <c r="C8" s="53"/>
      <c r="D8" s="54"/>
      <c r="E8" s="53"/>
      <c r="F8" s="54"/>
      <c r="H8" s="152"/>
      <c r="K8" s="4">
        <v>50900</v>
      </c>
      <c r="P8" s="48">
        <v>111450</v>
      </c>
    </row>
    <row r="9" spans="2:17" x14ac:dyDescent="0.2">
      <c r="B9" s="48" t="s">
        <v>25</v>
      </c>
      <c r="C9" s="56"/>
      <c r="D9" s="4" t="e">
        <f>SUMIF(#REF!,'الأرصدة الافتتاحية'!B9,#REF!)</f>
        <v>#REF!</v>
      </c>
      <c r="E9" s="56"/>
      <c r="F9" s="4">
        <v>876973</v>
      </c>
      <c r="G9" s="57"/>
      <c r="H9" s="3" t="e">
        <f>D9-F9</f>
        <v>#REF!</v>
      </c>
      <c r="K9" s="4">
        <v>50900</v>
      </c>
      <c r="P9" s="48">
        <v>11178</v>
      </c>
    </row>
    <row r="10" spans="2:17" x14ac:dyDescent="0.2">
      <c r="B10" s="48" t="s">
        <v>92</v>
      </c>
      <c r="C10" s="56"/>
      <c r="D10" s="4" t="e">
        <f>SUMIF(#REF!,'الأرصدة الافتتاحية'!B10,#REF!)</f>
        <v>#REF!</v>
      </c>
      <c r="E10" s="56"/>
      <c r="F10" s="4">
        <v>2254949</v>
      </c>
      <c r="G10" s="57"/>
      <c r="H10" s="3" t="e">
        <f t="shared" ref="H10:H33" si="0">D10-F10</f>
        <v>#REF!</v>
      </c>
      <c r="K10" s="4">
        <v>50900</v>
      </c>
    </row>
    <row r="11" spans="2:17" x14ac:dyDescent="0.2">
      <c r="B11" s="48" t="s">
        <v>89</v>
      </c>
      <c r="C11" s="56"/>
      <c r="D11" s="4" t="e">
        <f>SUMIF(#REF!,'الأرصدة الافتتاحية'!B11,#REF!)</f>
        <v>#REF!</v>
      </c>
      <c r="E11" s="56"/>
      <c r="F11" s="4">
        <v>988181</v>
      </c>
      <c r="G11" s="57"/>
      <c r="H11" s="3" t="e">
        <f t="shared" si="0"/>
        <v>#REF!</v>
      </c>
      <c r="K11" s="4">
        <v>50900</v>
      </c>
    </row>
    <row r="12" spans="2:17" x14ac:dyDescent="0.2">
      <c r="B12" s="48" t="s">
        <v>57</v>
      </c>
      <c r="C12" s="56"/>
      <c r="D12" s="4" t="e">
        <f>SUMIF(#REF!,'الأرصدة الافتتاحية'!B12,#REF!)</f>
        <v>#REF!</v>
      </c>
      <c r="E12" s="56"/>
      <c r="F12" s="4">
        <v>3625005</v>
      </c>
      <c r="G12" s="57"/>
      <c r="H12" s="3" t="e">
        <f t="shared" si="0"/>
        <v>#REF!</v>
      </c>
      <c r="K12" s="4">
        <v>50900</v>
      </c>
    </row>
    <row r="13" spans="2:17" x14ac:dyDescent="0.2">
      <c r="B13" s="52" t="s">
        <v>1</v>
      </c>
      <c r="C13" s="56"/>
      <c r="D13" s="141" t="e">
        <f>SUM(D9:D12)</f>
        <v>#REF!</v>
      </c>
      <c r="E13" s="56"/>
      <c r="F13" s="141">
        <f>SUM(F9:F12)</f>
        <v>7745108</v>
      </c>
      <c r="H13" s="7"/>
      <c r="K13" s="4">
        <v>50900</v>
      </c>
    </row>
    <row r="14" spans="2:17" x14ac:dyDescent="0.2">
      <c r="B14" s="52" t="s">
        <v>8</v>
      </c>
      <c r="C14" s="53"/>
      <c r="D14" s="11"/>
      <c r="E14" s="53"/>
      <c r="F14" s="11"/>
      <c r="H14" s="11"/>
      <c r="K14" s="4">
        <v>50900</v>
      </c>
    </row>
    <row r="15" spans="2:17" x14ac:dyDescent="0.2">
      <c r="B15" s="48" t="s">
        <v>174</v>
      </c>
      <c r="C15" s="56"/>
      <c r="D15" s="2" t="e">
        <f>SUMIF(#REF!,'الأرصدة الافتتاحية'!B15,#REF!)</f>
        <v>#REF!</v>
      </c>
      <c r="E15" s="56"/>
      <c r="F15" s="2">
        <v>39073</v>
      </c>
      <c r="H15" s="3" t="e">
        <f t="shared" si="0"/>
        <v>#REF!</v>
      </c>
      <c r="K15" s="4">
        <v>50900</v>
      </c>
    </row>
    <row r="16" spans="2:17" x14ac:dyDescent="0.2">
      <c r="B16" s="52" t="s">
        <v>9</v>
      </c>
      <c r="C16" s="53"/>
      <c r="D16" s="6" t="e">
        <f>SUM(D15)</f>
        <v>#REF!</v>
      </c>
      <c r="E16" s="53"/>
      <c r="F16" s="6">
        <f>SUM(F15)</f>
        <v>39073</v>
      </c>
      <c r="H16" s="7"/>
      <c r="K16" s="4">
        <v>50900</v>
      </c>
    </row>
    <row r="17" spans="2:15" ht="21" thickBot="1" x14ac:dyDescent="0.25">
      <c r="B17" s="52" t="s">
        <v>10</v>
      </c>
      <c r="C17" s="53"/>
      <c r="D17" s="5" t="e">
        <f>D16+D13</f>
        <v>#REF!</v>
      </c>
      <c r="E17" s="53"/>
      <c r="F17" s="5">
        <f>F16+F13</f>
        <v>7784181</v>
      </c>
      <c r="H17" s="7"/>
      <c r="K17" s="4">
        <v>50900</v>
      </c>
    </row>
    <row r="18" spans="2:15" ht="21" thickTop="1" x14ac:dyDescent="0.2">
      <c r="B18" s="50" t="s">
        <v>11</v>
      </c>
      <c r="C18" s="53"/>
      <c r="D18" s="39"/>
      <c r="E18" s="53"/>
      <c r="F18" s="39"/>
      <c r="H18" s="11"/>
      <c r="K18" s="4">
        <v>50900</v>
      </c>
    </row>
    <row r="19" spans="2:15" x14ac:dyDescent="0.2">
      <c r="B19" s="52" t="s">
        <v>12</v>
      </c>
      <c r="C19" s="56"/>
      <c r="D19" s="39"/>
      <c r="E19" s="56"/>
      <c r="F19" s="39"/>
      <c r="H19" s="11"/>
      <c r="K19" s="4">
        <v>50900</v>
      </c>
    </row>
    <row r="20" spans="2:15" x14ac:dyDescent="0.2">
      <c r="B20" s="59" t="s">
        <v>95</v>
      </c>
      <c r="C20" s="56"/>
      <c r="D20" s="4" t="e">
        <f>-SUMIF(#REF!,'الأرصدة الافتتاحية'!B20,#REF!)</f>
        <v>#REF!</v>
      </c>
      <c r="E20" s="56"/>
      <c r="F20" s="4">
        <v>28980</v>
      </c>
      <c r="G20" s="57"/>
      <c r="H20" s="3" t="e">
        <f t="shared" si="0"/>
        <v>#REF!</v>
      </c>
      <c r="K20" s="4">
        <v>50900</v>
      </c>
    </row>
    <row r="21" spans="2:15" x14ac:dyDescent="0.2">
      <c r="B21" s="48" t="s">
        <v>55</v>
      </c>
      <c r="C21" s="56"/>
      <c r="D21" s="4" t="e">
        <f>-SUMIF(#REF!,'الأرصدة الافتتاحية'!B21,#REF!)</f>
        <v>#REF!</v>
      </c>
      <c r="E21" s="56"/>
      <c r="F21" s="4">
        <v>630608</v>
      </c>
      <c r="G21" s="57"/>
      <c r="H21" s="3" t="e">
        <f t="shared" si="0"/>
        <v>#REF!</v>
      </c>
      <c r="K21" s="4">
        <v>50900</v>
      </c>
    </row>
    <row r="22" spans="2:15" x14ac:dyDescent="0.2">
      <c r="B22" s="60" t="s">
        <v>90</v>
      </c>
      <c r="C22" s="56"/>
      <c r="D22" s="2" t="e">
        <f>-SUMIF(#REF!,'الأرصدة الافتتاحية'!B22,#REF!)</f>
        <v>#REF!</v>
      </c>
      <c r="E22" s="56"/>
      <c r="F22" s="4">
        <v>25979</v>
      </c>
      <c r="G22" s="57"/>
      <c r="H22" s="3" t="e">
        <f t="shared" si="0"/>
        <v>#REF!</v>
      </c>
      <c r="K22" s="4">
        <v>50900</v>
      </c>
    </row>
    <row r="23" spans="2:15" x14ac:dyDescent="0.2">
      <c r="B23" s="52" t="s">
        <v>13</v>
      </c>
      <c r="C23" s="56"/>
      <c r="D23" s="140" t="e">
        <f>SUM(D20:D22)</f>
        <v>#REF!</v>
      </c>
      <c r="E23" s="56"/>
      <c r="F23" s="140">
        <f>SUM(F20:F22)</f>
        <v>685567</v>
      </c>
      <c r="H23" s="40"/>
      <c r="K23" s="4">
        <v>50900</v>
      </c>
    </row>
    <row r="24" spans="2:15" x14ac:dyDescent="0.2">
      <c r="B24" s="52"/>
      <c r="C24" s="56"/>
      <c r="D24" s="7"/>
      <c r="E24" s="56"/>
      <c r="F24" s="7"/>
      <c r="H24" s="7"/>
      <c r="K24" s="4">
        <v>50900</v>
      </c>
    </row>
    <row r="25" spans="2:15" x14ac:dyDescent="0.2">
      <c r="B25" s="52" t="s">
        <v>14</v>
      </c>
      <c r="C25" s="56"/>
      <c r="D25" s="6"/>
      <c r="E25" s="56"/>
      <c r="F25" s="6"/>
      <c r="H25" s="7"/>
      <c r="K25" s="4">
        <v>50900</v>
      </c>
    </row>
    <row r="26" spans="2:15" x14ac:dyDescent="0.2">
      <c r="B26" s="48" t="s">
        <v>58</v>
      </c>
      <c r="C26" s="56"/>
      <c r="D26" s="4" t="e">
        <f>-SUMIF(#REF!,'الأرصدة الافتتاحية'!B26,#REF!)</f>
        <v>#REF!</v>
      </c>
      <c r="E26" s="56"/>
      <c r="F26" s="4">
        <v>3000</v>
      </c>
      <c r="G26" s="57"/>
      <c r="H26" s="3" t="e">
        <f t="shared" si="0"/>
        <v>#REF!</v>
      </c>
      <c r="K26" s="4">
        <v>50900</v>
      </c>
      <c r="L26" s="198"/>
      <c r="O26" s="48">
        <v>27899</v>
      </c>
    </row>
    <row r="27" spans="2:15" x14ac:dyDescent="0.2">
      <c r="B27" s="48" t="s">
        <v>59</v>
      </c>
      <c r="C27" s="56"/>
      <c r="D27" s="4" t="e">
        <f>-SUMIF(#REF!,'الأرصدة الافتتاحية'!B27,#REF!)</f>
        <v>#REF!</v>
      </c>
      <c r="E27" s="56"/>
      <c r="F27" s="4">
        <v>6078926</v>
      </c>
      <c r="G27" s="57"/>
      <c r="H27" s="3" t="e">
        <f t="shared" si="0"/>
        <v>#REF!</v>
      </c>
      <c r="K27" s="4">
        <v>50900</v>
      </c>
      <c r="L27" s="4">
        <v>156718</v>
      </c>
    </row>
    <row r="28" spans="2:15" x14ac:dyDescent="0.2">
      <c r="B28" s="52" t="s">
        <v>15</v>
      </c>
      <c r="C28" s="56"/>
      <c r="D28" s="61" t="e">
        <f>SUM(D26:D27)</f>
        <v>#REF!</v>
      </c>
      <c r="E28" s="56"/>
      <c r="F28" s="61">
        <f>SUM(F26:F27)</f>
        <v>6081926</v>
      </c>
      <c r="H28" s="40"/>
      <c r="K28" s="4">
        <v>50900</v>
      </c>
      <c r="L28" s="4">
        <v>4605</v>
      </c>
    </row>
    <row r="29" spans="2:15" ht="21" thickBot="1" x14ac:dyDescent="0.25">
      <c r="B29" s="52" t="s">
        <v>16</v>
      </c>
      <c r="C29" s="56"/>
      <c r="D29" s="14" t="e">
        <f>D28+D23</f>
        <v>#REF!</v>
      </c>
      <c r="E29" s="56"/>
      <c r="F29" s="14">
        <f>F28+F23</f>
        <v>6767493</v>
      </c>
      <c r="H29" s="40"/>
      <c r="K29" s="4">
        <v>50900</v>
      </c>
      <c r="L29" s="4">
        <v>1520</v>
      </c>
    </row>
    <row r="30" spans="2:15" ht="21" thickTop="1" x14ac:dyDescent="0.2">
      <c r="B30" s="50" t="s">
        <v>17</v>
      </c>
      <c r="C30" s="56"/>
      <c r="D30" s="4"/>
      <c r="E30" s="56"/>
      <c r="F30" s="4"/>
      <c r="H30" s="3"/>
      <c r="K30" s="4">
        <v>122075</v>
      </c>
      <c r="L30" s="4">
        <v>1440</v>
      </c>
    </row>
    <row r="31" spans="2:15" x14ac:dyDescent="0.2">
      <c r="B31" s="48" t="s">
        <v>5</v>
      </c>
      <c r="C31" s="56"/>
      <c r="D31" s="4" t="e">
        <f>-SUMIF(#REF!,'الأرصدة الافتتاحية'!B31,#REF!)</f>
        <v>#REF!</v>
      </c>
      <c r="E31" s="56"/>
      <c r="F31" s="4">
        <v>25000</v>
      </c>
      <c r="H31" s="3" t="e">
        <f t="shared" si="0"/>
        <v>#REF!</v>
      </c>
      <c r="K31" s="4">
        <v>112150</v>
      </c>
      <c r="L31" s="4">
        <v>192380</v>
      </c>
    </row>
    <row r="32" spans="2:15" x14ac:dyDescent="0.2">
      <c r="B32" s="48" t="s">
        <v>140</v>
      </c>
      <c r="C32" s="56"/>
      <c r="D32" s="4" t="e">
        <f>-SUMIF(#REF!,'الأرصدة الافتتاحية'!B32,#REF!)</f>
        <v>#REF!</v>
      </c>
      <c r="E32" s="56"/>
      <c r="F32" s="4">
        <v>7500</v>
      </c>
      <c r="H32" s="3" t="e">
        <f t="shared" si="0"/>
        <v>#REF!</v>
      </c>
      <c r="K32" s="4">
        <v>165725</v>
      </c>
      <c r="L32" s="4">
        <v>1500</v>
      </c>
    </row>
    <row r="33" spans="2:13" x14ac:dyDescent="0.2">
      <c r="B33" s="48" t="s">
        <v>6</v>
      </c>
      <c r="C33" s="56"/>
      <c r="D33" s="119" t="e">
        <f>-SUMIF(#REF!,'الأرصدة الافتتاحية'!B33,#REF!)</f>
        <v>#REF!</v>
      </c>
      <c r="E33" s="56"/>
      <c r="F33" s="119">
        <v>984188</v>
      </c>
      <c r="H33" s="167" t="e">
        <f t="shared" si="0"/>
        <v>#REF!</v>
      </c>
      <c r="K33" s="4">
        <v>57498</v>
      </c>
      <c r="L33" s="4">
        <v>4880</v>
      </c>
    </row>
    <row r="34" spans="2:13" x14ac:dyDescent="0.2">
      <c r="B34" s="52" t="s">
        <v>18</v>
      </c>
      <c r="C34" s="56"/>
      <c r="D34" s="62" t="e">
        <f>SUM(D31:D33)</f>
        <v>#REF!</v>
      </c>
      <c r="E34" s="56"/>
      <c r="F34" s="62">
        <f>SUM(F31:F33)</f>
        <v>1016688</v>
      </c>
      <c r="H34" s="168"/>
      <c r="K34" s="198"/>
      <c r="L34" s="4">
        <v>1000</v>
      </c>
      <c r="M34" s="48">
        <v>392000</v>
      </c>
    </row>
    <row r="35" spans="2:13" ht="21" thickBot="1" x14ac:dyDescent="0.25">
      <c r="B35" s="52" t="s">
        <v>19</v>
      </c>
      <c r="C35" s="56"/>
      <c r="D35" s="8" t="e">
        <f>D34+D29</f>
        <v>#REF!</v>
      </c>
      <c r="E35" s="56"/>
      <c r="F35" s="8">
        <f>F34+F29</f>
        <v>7784181</v>
      </c>
      <c r="H35" s="7"/>
      <c r="K35" s="4">
        <v>302000</v>
      </c>
      <c r="L35" s="4">
        <v>185000</v>
      </c>
    </row>
    <row r="36" spans="2:13" ht="21" thickTop="1" x14ac:dyDescent="0.2">
      <c r="B36" s="52"/>
      <c r="C36" s="56"/>
      <c r="D36" s="56"/>
      <c r="E36" s="56"/>
      <c r="F36" s="7"/>
      <c r="H36" s="7"/>
      <c r="K36" s="4">
        <v>90000</v>
      </c>
      <c r="L36" s="4"/>
    </row>
    <row r="37" spans="2:13" x14ac:dyDescent="0.2">
      <c r="B37" s="64"/>
      <c r="C37" s="64"/>
      <c r="D37" s="64"/>
      <c r="E37" s="64"/>
      <c r="F37" s="64"/>
      <c r="H37" s="64"/>
      <c r="K37" s="198"/>
      <c r="L37" s="4"/>
      <c r="M37" s="48">
        <v>242100</v>
      </c>
    </row>
    <row r="38" spans="2:13" x14ac:dyDescent="0.2">
      <c r="B38" s="64"/>
      <c r="C38" s="64"/>
      <c r="D38" s="64"/>
      <c r="E38" s="64"/>
      <c r="F38" s="64"/>
      <c r="H38" s="64"/>
      <c r="K38" s="4">
        <v>123625</v>
      </c>
      <c r="L38" s="4"/>
    </row>
    <row r="39" spans="2:13" x14ac:dyDescent="0.2">
      <c r="B39" s="64"/>
      <c r="C39" s="64"/>
      <c r="D39" s="64"/>
      <c r="E39" s="64"/>
      <c r="F39" s="64"/>
      <c r="H39" s="64"/>
      <c r="K39" s="4">
        <v>118475</v>
      </c>
      <c r="L39" s="4"/>
    </row>
    <row r="40" spans="2:13" x14ac:dyDescent="0.2">
      <c r="B40" s="64"/>
      <c r="C40" s="64"/>
      <c r="D40" s="64"/>
      <c r="E40" s="64"/>
      <c r="F40" s="64"/>
      <c r="H40" s="64"/>
      <c r="K40" s="4">
        <v>58385</v>
      </c>
      <c r="L40" s="4"/>
    </row>
    <row r="41" spans="2:13" x14ac:dyDescent="0.2">
      <c r="D41" s="39" t="e">
        <f>D35-D17</f>
        <v>#REF!</v>
      </c>
      <c r="F41" s="39">
        <f>F35-F17</f>
        <v>0</v>
      </c>
      <c r="H41" s="11"/>
      <c r="K41" s="4">
        <v>76559</v>
      </c>
      <c r="L41" s="4"/>
    </row>
    <row r="42" spans="2:13" x14ac:dyDescent="0.2">
      <c r="K42" s="4">
        <v>16800</v>
      </c>
      <c r="L42" s="4"/>
    </row>
    <row r="43" spans="2:13" x14ac:dyDescent="0.2">
      <c r="K43" s="48">
        <v>16800</v>
      </c>
      <c r="L43" s="4"/>
    </row>
    <row r="44" spans="2:13" x14ac:dyDescent="0.2">
      <c r="L44" s="4"/>
    </row>
    <row r="45" spans="2:13" x14ac:dyDescent="0.2">
      <c r="K45" s="197">
        <f>SUM(K5:K44)</f>
        <v>3255142</v>
      </c>
      <c r="L45" s="196">
        <f>SUM(L26:L44)</f>
        <v>549043</v>
      </c>
    </row>
    <row r="46" spans="2:13" x14ac:dyDescent="0.2">
      <c r="L46" s="4"/>
    </row>
    <row r="47" spans="2:13" x14ac:dyDescent="0.2">
      <c r="K47" s="58">
        <f>K45-L45</f>
        <v>2706099</v>
      </c>
      <c r="L47" s="4"/>
    </row>
    <row r="48" spans="2:13" x14ac:dyDescent="0.2">
      <c r="L48" s="4"/>
    </row>
    <row r="49" spans="12:12" x14ac:dyDescent="0.2">
      <c r="L49" s="4"/>
    </row>
  </sheetData>
  <mergeCells count="1">
    <mergeCell ref="P4:Q4"/>
  </mergeCells>
  <printOptions horizontalCentered="1"/>
  <pageMargins left="0.43307086614173229" right="0.27559055118110237" top="0.62992125984251968" bottom="0" header="0.23622047244094491" footer="0"/>
  <pageSetup paperSize="9"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12</vt:i4>
      </vt:variant>
      <vt:variant>
        <vt:lpstr>النطاقات المسماة</vt:lpstr>
      </vt:variant>
      <vt:variant>
        <vt:i4>14</vt:i4>
      </vt:variant>
    </vt:vector>
  </HeadingPairs>
  <TitlesOfParts>
    <vt:vector size="26" baseType="lpstr">
      <vt:lpstr>المركز المالي</vt:lpstr>
      <vt:lpstr>قائمة الدخل</vt:lpstr>
      <vt:lpstr>قائمة التغيرات</vt:lpstr>
      <vt:lpstr>التدفقات النقدية</vt:lpstr>
      <vt:lpstr>5-6</vt:lpstr>
      <vt:lpstr>7</vt:lpstr>
      <vt:lpstr>8-9</vt:lpstr>
      <vt:lpstr>10-11</vt:lpstr>
      <vt:lpstr>12-15</vt:lpstr>
      <vt:lpstr>16-17</vt:lpstr>
      <vt:lpstr>الزكاة</vt:lpstr>
      <vt:lpstr>الأرصدة الافتتاحية</vt:lpstr>
      <vt:lpstr>'10-11'!Print_Area</vt:lpstr>
      <vt:lpstr>'12-15'!Print_Area</vt:lpstr>
      <vt:lpstr>'16-17'!Print_Area</vt:lpstr>
      <vt:lpstr>'5-6'!Print_Area</vt:lpstr>
      <vt:lpstr>'7'!Print_Area</vt:lpstr>
      <vt:lpstr>'8-9'!Print_Area</vt:lpstr>
      <vt:lpstr>'الأرصدة الافتتاحية'!Print_Area</vt:lpstr>
      <vt:lpstr>'التدفقات النقدية'!Print_Area</vt:lpstr>
      <vt:lpstr>الزكاة!Print_Area</vt:lpstr>
      <vt:lpstr>'المركز المالي'!Print_Area</vt:lpstr>
      <vt:lpstr>'قائمة التغيرات'!Print_Area</vt:lpstr>
      <vt:lpstr>'قائمة الدخل'!Print_Area</vt:lpstr>
      <vt:lpstr>'16-17'!Print_Titles</vt:lpstr>
      <vt:lpstr>'8-9'!Print_Titles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2025-03-16T12:25:29Z</cp:lastPrinted>
  <dcterms:created xsi:type="dcterms:W3CDTF">2021-09-06T06:19:46Z</dcterms:created>
  <dcterms:modified xsi:type="dcterms:W3CDTF">2025-03-16T12:57:19Z</dcterms:modified>
</cp:coreProperties>
</file>