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Admin-pc\التقرير اليومي للفرسان\أبو سريع\ابوسريع2024م\شركة الكييف 2024\الميزانية 2024\"/>
    </mc:Choice>
  </mc:AlternateContent>
  <xr:revisionPtr revIDLastSave="0" documentId="13_ncr:1_{E26F4690-F143-43EA-9FBB-ACE54A58BFB3}" xr6:coauthVersionLast="47" xr6:coauthVersionMax="47" xr10:uidLastSave="{00000000-0000-0000-0000-000000000000}"/>
  <bookViews>
    <workbookView minimized="1" xWindow="6645" yWindow="1275" windowWidth="14085" windowHeight="15015" tabRatio="825" activeTab="9" xr2:uid="{00000000-000D-0000-FFFF-FFFF00000000}"/>
  </bookViews>
  <sheets>
    <sheet name="المركز المالي" sheetId="15" r:id="rId1"/>
    <sheet name="قائمة الدخل" sheetId="16" r:id="rId2"/>
    <sheet name="قائمة التغيرات" sheetId="17" r:id="rId3"/>
    <sheet name="التدفقات النقدية" sheetId="18" r:id="rId4"/>
    <sheet name="5-6" sheetId="19" r:id="rId5"/>
    <sheet name="7" sheetId="32" r:id="rId6"/>
    <sheet name="8-9" sheetId="22" r:id="rId7"/>
    <sheet name="10-11" sheetId="24" r:id="rId8"/>
    <sheet name="12-15" sheetId="48" r:id="rId9"/>
    <sheet name="16-17" sheetId="25" r:id="rId10"/>
    <sheet name="الزكاة" sheetId="27" r:id="rId11"/>
    <sheet name="الأرصدة الافتتاحية" sheetId="51" r:id="rId12"/>
  </sheets>
  <externalReferences>
    <externalReference r:id="rId13"/>
    <externalReference r:id="rId14"/>
    <externalReference r:id="rId15"/>
    <externalReference r:id="rId16"/>
    <externalReference r:id="rId17"/>
    <externalReference r:id="rId18"/>
  </externalReferences>
  <definedNames>
    <definedName name="AuditorsReport">#REF!</definedName>
    <definedName name="Exhibit_A">#REF!</definedName>
    <definedName name="Exhibit_B">#REF!</definedName>
    <definedName name="Exhibit_c">#REF!</definedName>
    <definedName name="fdf">#REF!</definedName>
    <definedName name="k">#REF!</definedName>
    <definedName name="Notes">#REF!</definedName>
    <definedName name="Part_1">#REF!</definedName>
    <definedName name="_xlnm.Print_Area" localSheetId="7">'10-11'!$A$1:$K$34</definedName>
    <definedName name="_xlnm.Print_Area" localSheetId="8">'12-15'!$A$1:$J$36</definedName>
    <definedName name="_xlnm.Print_Area" localSheetId="9">'16-17'!$A$1:$G$32</definedName>
    <definedName name="_xlnm.Print_Area" localSheetId="4">'5-6'!$A$1:$G$28</definedName>
    <definedName name="_xlnm.Print_Area" localSheetId="5">'7'!$A$1:$L$25</definedName>
    <definedName name="_xlnm.Print_Area" localSheetId="6">'8-9'!$A$1:$G$37</definedName>
    <definedName name="_xlnm.Print_Area" localSheetId="11">'الأرصدة الافتتاحية'!$A$1:$G$39</definedName>
    <definedName name="_xlnm.Print_Area" localSheetId="3">'التدفقات النقدية'!$A$1:$F$41</definedName>
    <definedName name="_xlnm.Print_Area" localSheetId="10">الزكاة!$A$1:$F$39</definedName>
    <definedName name="_xlnm.Print_Area" localSheetId="0">'المركز المالي'!$A$1:$H$40</definedName>
    <definedName name="_xlnm.Print_Area" localSheetId="2">'قائمة التغيرات'!$A$1:$L$29</definedName>
    <definedName name="_xlnm.Print_Area" localSheetId="1">'قائمة الدخل'!$A$1:$H$31</definedName>
    <definedName name="_xlnm.Print_Titles" localSheetId="9">'16-17'!$1:$5</definedName>
    <definedName name="_xlnm.Print_Titles" localSheetId="6">'8-9'!$1:$5</definedName>
    <definedName name="XDO_?BIRTH_DATE_EXP?">#REF!</definedName>
    <definedName name="XDO_?CF_BDLABEL?">#REF!</definedName>
    <definedName name="XDO_?CF_IQAMALABEL?">#REF!</definedName>
    <definedName name="XDO_?CF_JOINDATELABEL?">#REF!</definedName>
    <definedName name="XDO_?CF_NAMEARABICNATIONALITY?">#REF!</definedName>
    <definedName name="XDO_?CF_NINLABEL?">#REF!</definedName>
    <definedName name="XDO_?CF_OLDNINLABEL?">#REF!</definedName>
    <definedName name="XDO_?CF_SINLABEL?">#REF!</definedName>
    <definedName name="XDO_?CF_STATUS?">#REF!</definedName>
    <definedName name="XDO_?CF_STATUSLABEL?">#REF!</definedName>
    <definedName name="XDO_?CF_WAGELABEL?">#REF!</definedName>
    <definedName name="XDO_?IQAMANUMBER?">#REF!</definedName>
    <definedName name="XDO_?JOIN_DATE_EXP?">#REF!</definedName>
    <definedName name="XDO_?MAIN_HEADING?">#REF!</definedName>
    <definedName name="XDO_?MONTHLYCONTRIBUTORYWAGE?">#REF!</definedName>
    <definedName name="XDO_?NAME?">#REF!</definedName>
    <definedName name="XDO_?NEWNINUMBER?">#REF!</definedName>
    <definedName name="XDO_?OLDNINUMBER?">#REF!</definedName>
    <definedName name="XDO_?PASSPORTNUMBER?">#REF!</definedName>
    <definedName name="XDO_?SOCIALINSURANCENUMBER?">#REF!</definedName>
    <definedName name="XDO_?SUB_HEADING?">#REF!</definedName>
    <definedName name="XDO_?TOTAL_EMPLOYERS?">#REF!</definedName>
    <definedName name="XDO_CF_NAMELABEL?">#REF!</definedName>
    <definedName name="XDO_CF_NATIONALITYLABEL?">#REF!</definedName>
    <definedName name="XDO_CF_PASSPORTLABEL?">#REF!</definedName>
    <definedName name="XDO_GROUP_?G_2?">#REF!</definedName>
    <definedName name="Z_C4C54333_0C8B_484B_8210_F3D7E510C081_.wvu.Cols" localSheetId="1" hidden="1">'قائمة الدخل'!$A:$A</definedName>
    <definedName name="Z_C4C54333_0C8B_484B_8210_F3D7E510C081_.wvu.PrintTitles" localSheetId="9" hidden="1">'16-17'!$1:$5</definedName>
    <definedName name="Z_C4C54333_0C8B_484B_8210_F3D7E510C081_.wvu.PrintTitles" localSheetId="4" hidden="1">'5-6'!#REF!</definedName>
    <definedName name="Z_C4C54333_0C8B_484B_8210_F3D7E510C081_.wvu.PrintTitles" localSheetId="5" hidden="1">'7'!#REF!</definedName>
    <definedName name="Z_C4C54333_0C8B_484B_8210_F3D7E510C081_.wvu.PrintTitles" localSheetId="6" hidden="1">'8-9'!$1:$5</definedName>
    <definedName name="أتعابالفروع">#REF!</definedName>
    <definedName name="أجازات">#REF!</definedName>
    <definedName name="الأبراج">#REF!</definedName>
    <definedName name="الإيرادات" localSheetId="7">'[1]إيرادات مكتب الخبر'!#REF!</definedName>
    <definedName name="الإيرادات" localSheetId="9">'[1]إيرادات مكتب الخبر'!#REF!</definedName>
    <definedName name="الإيرادات">'[2]إيرادات مكتب الخبر'!#REF!</definedName>
    <definedName name="الدخل">'[3]قائمة الدخل'!$B$2</definedName>
    <definedName name="السابعة">#REF!</definedName>
    <definedName name="العملالأسبوعي">#REF!</definedName>
    <definedName name="المراجعةالدورية">#REF!</definedName>
    <definedName name="الميزانية">#REF!</definedName>
    <definedName name="النبذة" localSheetId="7">#REF!</definedName>
    <definedName name="النبذة" localSheetId="9">#REF!</definedName>
    <definedName name="النبذة">#REF!</definedName>
    <definedName name="إيضاح3">#REF!</definedName>
    <definedName name="إيضاح7">#REF!</definedName>
    <definedName name="إيضاح8">#REF!</definedName>
    <definedName name="تذكرةطائرة">#REF!</definedName>
    <definedName name="تصفيةموظف">#REF!</definedName>
    <definedName name="تغيرات">#REF!</definedName>
    <definedName name="تقريرأعمال" localSheetId="7">'[1]موقف العملاء'!#REF!</definedName>
    <definedName name="تقريرأعمال" localSheetId="9">'[1]موقف العملاء'!#REF!</definedName>
    <definedName name="تقريرأعمال">'[2]موقف العملاء'!#REF!</definedName>
    <definedName name="تقريرالمكتب" localSheetId="7">'[1]تقرير أعمال المكتب'!#REF!</definedName>
    <definedName name="تقريرالمكتب" localSheetId="9">'[1]تقرير أعمال المكتب'!#REF!</definedName>
    <definedName name="تقريرالمكتب">'[2]تقرير أعمال المكتب'!#REF!</definedName>
    <definedName name="تقريرشهري" localSheetId="7">'[1]موقف العملاء'!#REF!</definedName>
    <definedName name="تقريرشهري" localSheetId="9">'[1]موقف العملاء'!#REF!</definedName>
    <definedName name="تقريرشهري">'[2]موقف العملاء'!#REF!</definedName>
    <definedName name="تكاليف">#REF!</definedName>
    <definedName name="تلفوناتالعملاء" localSheetId="7">#REF!</definedName>
    <definedName name="تلفوناتالعملاء" localSheetId="9">#REF!</definedName>
    <definedName name="تلفوناتالعملاء">#REF!</definedName>
    <definedName name="تليفونات">#REF!</definedName>
    <definedName name="جدولزمني">#REF!</definedName>
    <definedName name="جردالخزينة">#REF!</definedName>
    <definedName name="جردالمخزون">#REF!</definedName>
    <definedName name="خالد" localSheetId="7">'[1]موقف العملاء'!#REF!</definedName>
    <definedName name="خالد" localSheetId="9">'[1]موقف العملاء'!#REF!</definedName>
    <definedName name="خالد">'[2]موقف العملاء'!#REF!</definedName>
    <definedName name="خطابتنقل">#REF!</definedName>
    <definedName name="زياراتأسبوعي">#REF!</definedName>
    <definedName name="زياراتالعملاء">#REF!</definedName>
    <definedName name="سامي">#REF!</definedName>
    <definedName name="سندصرف">#REF!</definedName>
    <definedName name="شى62">'[4]ميزان المراجعة'!#REF!</definedName>
    <definedName name="ص.راتب" localSheetId="7">#REF!</definedName>
    <definedName name="ص.راتب" localSheetId="9">#REF!</definedName>
    <definedName name="ص.راتب">#REF!</definedName>
    <definedName name="صرفعمولة">#REF!</definedName>
    <definedName name="عملاءالمكتب" localSheetId="7">'[5]كشف بعملاء المكتب'!#REF!</definedName>
    <definedName name="عملاءالمكتب" localSheetId="9">'[5]كشف بعملاء المكتب'!#REF!</definedName>
    <definedName name="عملاءالمكتب">'[6]كشف بعملاء المكتب'!#REF!</definedName>
    <definedName name="ك.الحضور">#REF!</definedName>
    <definedName name="كشفتفريغ">#REF!</definedName>
    <definedName name="كمك">#REF!</definedName>
    <definedName name="م.المراجعةالنهائية">#REF!</definedName>
    <definedName name="م.المكاتب">#REF!</definedName>
    <definedName name="م.بالمستودع">#REF!</definedName>
    <definedName name="مراسلاتالعملاء">#REF!</definedName>
    <definedName name="موقفالعملاء">#REF!</definedName>
    <definedName name="ن.سيارة">#REF!</definedName>
    <definedName name="نبذة">#REF!</definedName>
    <definedName name="نوعالخدمة">#REF!</definedName>
  </definedNames>
  <calcPr calcId="191029"/>
  <customWorkbookViews>
    <customWorkbookView name="SACAD OFFICE - Personal View" guid="{C4C54333-0C8B-484B-8210-F3D7E510C081}" mergeInterval="0" personalView="1" maximized="1" xWindow="-8" yWindow="-8" windowWidth="1936" windowHeight="1048" activeSheetId="18"/>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 i="17" l="1"/>
  <c r="E32" i="15" s="1"/>
  <c r="I22" i="22" l="1"/>
  <c r="I24" i="22" s="1"/>
  <c r="H21" i="48" l="1"/>
  <c r="C23" i="18" l="1"/>
  <c r="K22" i="17" l="1"/>
  <c r="C25" i="17"/>
  <c r="K24" i="17"/>
  <c r="G15" i="17"/>
  <c r="K8" i="32"/>
  <c r="K11" i="32"/>
  <c r="K9" i="32"/>
  <c r="K12" i="32" l="1"/>
  <c r="J20" i="25"/>
  <c r="K7" i="25"/>
  <c r="L45" i="51"/>
  <c r="K45" i="51"/>
  <c r="K47" i="51" l="1"/>
  <c r="K17" i="32"/>
  <c r="I18" i="32"/>
  <c r="G18" i="32"/>
  <c r="K15" i="32"/>
  <c r="G12" i="32"/>
  <c r="I12" i="32"/>
  <c r="C9" i="19"/>
  <c r="E9" i="15" s="1"/>
  <c r="C42" i="18" s="1"/>
  <c r="E18" i="32"/>
  <c r="C18" i="32"/>
  <c r="E12" i="32"/>
  <c r="C12" i="32"/>
  <c r="I20" i="32" l="1"/>
  <c r="C28" i="25"/>
  <c r="E14" i="16" s="1"/>
  <c r="J32" i="48"/>
  <c r="J26" i="48"/>
  <c r="J23" i="48"/>
  <c r="J28" i="48" s="1"/>
  <c r="J10" i="24"/>
  <c r="C25" i="22"/>
  <c r="C18" i="22"/>
  <c r="C10" i="22" s="1"/>
  <c r="C24" i="19"/>
  <c r="C17" i="19" s="1"/>
  <c r="C18" i="19" s="1"/>
  <c r="E11" i="15" s="1"/>
  <c r="C26" i="22" l="1"/>
  <c r="C30" i="22" s="1"/>
  <c r="C21" i="25"/>
  <c r="C11" i="22"/>
  <c r="E21" i="15" s="1"/>
  <c r="J29" i="25" l="1"/>
  <c r="E13" i="16"/>
  <c r="G11" i="16"/>
  <c r="G10" i="16"/>
  <c r="H32" i="48" l="1"/>
  <c r="E11" i="16" s="1"/>
  <c r="H26" i="48"/>
  <c r="E10" i="16" s="1"/>
  <c r="H28" i="48" l="1"/>
  <c r="E31" i="18" l="1"/>
  <c r="E13" i="18"/>
  <c r="D32" i="51"/>
  <c r="D33" i="51"/>
  <c r="D31" i="51"/>
  <c r="D27" i="51"/>
  <c r="D26" i="51"/>
  <c r="D21" i="51"/>
  <c r="D22" i="51"/>
  <c r="D20" i="51"/>
  <c r="D15" i="51"/>
  <c r="D10" i="51"/>
  <c r="D11" i="51"/>
  <c r="D12" i="51"/>
  <c r="D9" i="51"/>
  <c r="H9" i="51" s="1"/>
  <c r="F34" i="51" l="1"/>
  <c r="F28" i="51"/>
  <c r="H27" i="51"/>
  <c r="H26" i="51"/>
  <c r="H21" i="51"/>
  <c r="H20" i="51"/>
  <c r="H12" i="51"/>
  <c r="H11" i="51"/>
  <c r="H10" i="51"/>
  <c r="C19" i="18" l="1"/>
  <c r="D28" i="51"/>
  <c r="F23" i="51"/>
  <c r="F29" i="51" s="1"/>
  <c r="F35" i="51" s="1"/>
  <c r="D13" i="51"/>
  <c r="F13" i="51"/>
  <c r="F16" i="51"/>
  <c r="H12" i="48"/>
  <c r="H11" i="48"/>
  <c r="J21" i="48"/>
  <c r="E16" i="32"/>
  <c r="C16" i="32"/>
  <c r="G16" i="32"/>
  <c r="H7" i="24"/>
  <c r="H10" i="24" s="1"/>
  <c r="E26" i="15" s="1"/>
  <c r="G10" i="32"/>
  <c r="E10" i="32"/>
  <c r="C10" i="32"/>
  <c r="C13" i="18" l="1"/>
  <c r="F17" i="51"/>
  <c r="F41" i="51" l="1"/>
  <c r="H13" i="48"/>
  <c r="C25" i="27"/>
  <c r="C13" i="27"/>
  <c r="E28" i="25" l="1"/>
  <c r="G14" i="16" s="1"/>
  <c r="C27" i="18"/>
  <c r="C7" i="18"/>
  <c r="C21" i="17"/>
  <c r="K20" i="17"/>
  <c r="D13" i="48"/>
  <c r="B2" i="48"/>
  <c r="B1" i="48"/>
  <c r="H31" i="51" l="1"/>
  <c r="H32" i="51"/>
  <c r="J13" i="48"/>
  <c r="B3" i="32"/>
  <c r="B3" i="22" s="1"/>
  <c r="B4" i="17"/>
  <c r="B4" i="18" s="1"/>
  <c r="C8" i="27" l="1"/>
  <c r="B3" i="24"/>
  <c r="B3" i="25" s="1"/>
  <c r="B3" i="27" s="1"/>
  <c r="B3" i="48"/>
  <c r="K14" i="17" l="1"/>
  <c r="D34" i="51" l="1"/>
  <c r="H33" i="51"/>
  <c r="G17" i="17" l="1"/>
  <c r="G25" i="17" s="1"/>
  <c r="E24" i="19"/>
  <c r="E9" i="27" l="1"/>
  <c r="E18" i="22"/>
  <c r="H29" i="24"/>
  <c r="E27" i="15" s="1"/>
  <c r="E12" i="16"/>
  <c r="E18" i="19"/>
  <c r="G11" i="15" s="1"/>
  <c r="B2" i="27"/>
  <c r="E28" i="15" l="1"/>
  <c r="E11" i="22"/>
  <c r="G21" i="15" s="1"/>
  <c r="C17" i="18"/>
  <c r="C20" i="18"/>
  <c r="K12" i="17"/>
  <c r="K9" i="17"/>
  <c r="E9" i="19" l="1"/>
  <c r="G9" i="15" s="1"/>
  <c r="B2" i="17"/>
  <c r="B2" i="18"/>
  <c r="B2" i="19"/>
  <c r="B2" i="32"/>
  <c r="B2" i="22"/>
  <c r="B2" i="24"/>
  <c r="B2" i="25"/>
  <c r="B1" i="27"/>
  <c r="B1" i="25"/>
  <c r="B1" i="24"/>
  <c r="B1" i="22"/>
  <c r="K14" i="32"/>
  <c r="K18" i="32" s="1"/>
  <c r="E27" i="18" l="1"/>
  <c r="E13" i="15"/>
  <c r="K16" i="32"/>
  <c r="K10" i="32"/>
  <c r="E21" i="32"/>
  <c r="C21" i="32"/>
  <c r="G21" i="32"/>
  <c r="E21" i="25" l="1"/>
  <c r="G13" i="16" s="1"/>
  <c r="C11" i="18"/>
  <c r="E20" i="32"/>
  <c r="C20" i="32"/>
  <c r="G20" i="32"/>
  <c r="K21" i="32"/>
  <c r="G15" i="15" s="1"/>
  <c r="K20" i="32"/>
  <c r="E15" i="15" s="1"/>
  <c r="E15" i="16" l="1"/>
  <c r="E18" i="16" s="1"/>
  <c r="C24" i="27" s="1"/>
  <c r="E25" i="27"/>
  <c r="C26" i="27" l="1"/>
  <c r="C33" i="27" s="1"/>
  <c r="C9" i="27"/>
  <c r="C17" i="27"/>
  <c r="E16" i="15"/>
  <c r="E17" i="15" s="1"/>
  <c r="D16" i="51"/>
  <c r="H15" i="51"/>
  <c r="G26" i="15"/>
  <c r="E13" i="27"/>
  <c r="C30" i="27" l="1"/>
  <c r="C15" i="27"/>
  <c r="C16" i="27" s="1"/>
  <c r="C18" i="27" s="1"/>
  <c r="C29" i="27" s="1"/>
  <c r="E25" i="22"/>
  <c r="E26" i="22" s="1"/>
  <c r="D17" i="51"/>
  <c r="C31" i="27" l="1"/>
  <c r="C32" i="27" s="1"/>
  <c r="C34" i="27" s="1"/>
  <c r="J29" i="24"/>
  <c r="C19" i="27" l="1"/>
  <c r="C20" i="27" s="1"/>
  <c r="G16" i="15" l="1"/>
  <c r="E17" i="27" l="1"/>
  <c r="G27" i="15" l="1"/>
  <c r="C18" i="18" l="1"/>
  <c r="G13" i="15"/>
  <c r="G12" i="16"/>
  <c r="G15" i="16" s="1"/>
  <c r="G18" i="16" l="1"/>
  <c r="C21" i="18"/>
  <c r="G17" i="15"/>
  <c r="G28" i="15" l="1"/>
  <c r="C13" i="17" l="1"/>
  <c r="C15" i="17" s="1"/>
  <c r="G31" i="15" s="1"/>
  <c r="C29" i="18" l="1"/>
  <c r="C31" i="18" s="1"/>
  <c r="E8" i="27"/>
  <c r="E24" i="27"/>
  <c r="E26" i="27" l="1"/>
  <c r="E15" i="27" l="1"/>
  <c r="E33" i="27"/>
  <c r="E30" i="27"/>
  <c r="B1" i="16"/>
  <c r="B1" i="17" s="1"/>
  <c r="B2" i="16"/>
  <c r="E32" i="22" l="1"/>
  <c r="G19" i="16" s="1"/>
  <c r="G22" i="15" s="1"/>
  <c r="G23" i="15" s="1"/>
  <c r="D23" i="51"/>
  <c r="H22" i="51"/>
  <c r="B1" i="18"/>
  <c r="E7" i="18"/>
  <c r="C29" i="22" l="1"/>
  <c r="C32" i="22" s="1"/>
  <c r="D29" i="51"/>
  <c r="B1" i="19"/>
  <c r="B1" i="32"/>
  <c r="E22" i="15" l="1"/>
  <c r="E19" i="16"/>
  <c r="E20" i="16" s="1"/>
  <c r="E22" i="16" s="1"/>
  <c r="I19" i="17" s="1"/>
  <c r="E23" i="15"/>
  <c r="E29" i="15" s="1"/>
  <c r="D35" i="51"/>
  <c r="E16" i="27"/>
  <c r="E18" i="27" s="1"/>
  <c r="E29" i="27" s="1"/>
  <c r="E31" i="27" s="1"/>
  <c r="C9" i="18" l="1"/>
  <c r="C15" i="18" s="1"/>
  <c r="C24" i="18" s="1"/>
  <c r="C32" i="18" s="1"/>
  <c r="K19" i="17"/>
  <c r="I21" i="17"/>
  <c r="D41" i="51"/>
  <c r="E32" i="27"/>
  <c r="E34" i="27" s="1"/>
  <c r="E19" i="27" s="1"/>
  <c r="E20" i="27" s="1"/>
  <c r="G20" i="16"/>
  <c r="K21" i="17" l="1"/>
  <c r="G22" i="16"/>
  <c r="I11" i="17" l="1"/>
  <c r="I13" i="17" s="1"/>
  <c r="I15" i="17" s="1"/>
  <c r="E9" i="18"/>
  <c r="E15" i="18" s="1"/>
  <c r="E24" i="18" s="1"/>
  <c r="E32" i="18" s="1"/>
  <c r="E34" i="18" s="1"/>
  <c r="C33" i="18" s="1"/>
  <c r="C34" i="18" s="1"/>
  <c r="G29" i="15"/>
  <c r="C47" i="18" l="1"/>
  <c r="E42" i="18"/>
  <c r="K11" i="17"/>
  <c r="E47" i="18"/>
  <c r="G34" i="15"/>
  <c r="I17" i="17"/>
  <c r="I25" i="17" s="1"/>
  <c r="E34" i="15" s="1"/>
  <c r="E35" i="15" s="1"/>
  <c r="K13" i="17"/>
  <c r="K15" i="17" s="1"/>
  <c r="K25" i="17" l="1"/>
  <c r="K17" i="17"/>
  <c r="G35" i="15"/>
  <c r="E36" i="15" l="1"/>
  <c r="E43" i="15" s="1"/>
  <c r="G36" i="15"/>
  <c r="G43" i="15" l="1"/>
</calcChain>
</file>

<file path=xl/sharedStrings.xml><?xml version="1.0" encoding="utf-8"?>
<sst xmlns="http://schemas.openxmlformats.org/spreadsheetml/2006/main" count="341" uniqueCount="243">
  <si>
    <t>الأصـول الـمـتـداولـة</t>
  </si>
  <si>
    <t>مـجـمـوع الأصـول الـمـتـداولـة</t>
  </si>
  <si>
    <t>إيـضـاح</t>
  </si>
  <si>
    <t>الـمـجـمـــــــوع</t>
  </si>
  <si>
    <t xml:space="preserve"> </t>
  </si>
  <si>
    <t>رأس المال</t>
  </si>
  <si>
    <t>أرباح مبقاه</t>
  </si>
  <si>
    <t xml:space="preserve">الأصــــــــــــول </t>
  </si>
  <si>
    <t xml:space="preserve">الأصــول غير المتداولة </t>
  </si>
  <si>
    <t xml:space="preserve">مجموع الأصــول غير المتداولة </t>
  </si>
  <si>
    <t xml:space="preserve">إجـمـالـي الأصــــــــــول </t>
  </si>
  <si>
    <t>الإلــتــزامـــات وحـقـوق الملكية</t>
  </si>
  <si>
    <t>الإلــتــزامـــات الـمـتـداولـة</t>
  </si>
  <si>
    <t>مـجـمـوع الإلــتزامـــات الـمـتـداولـة</t>
  </si>
  <si>
    <t xml:space="preserve">الإلـتـزامـات غير المتداولة </t>
  </si>
  <si>
    <t xml:space="preserve">مـجـمـوع الالـتـزامــات غير المتداولة </t>
  </si>
  <si>
    <t xml:space="preserve">إجــمــالـــي الإلــتزامـــات </t>
  </si>
  <si>
    <t>حـقـوق الملكية</t>
  </si>
  <si>
    <t>مـجـمـوع حـقـوق الملكية</t>
  </si>
  <si>
    <t>إجـمـالـي الإلــتــزامـــات وحـقـوق الملكية</t>
  </si>
  <si>
    <t>مجمل الربح</t>
  </si>
  <si>
    <t>مـصـروفـات عــمـومـيـة وإداريـــة</t>
  </si>
  <si>
    <t xml:space="preserve">الزكــاة الشـرعيـة </t>
  </si>
  <si>
    <t>اجمالي الدخل الشامل الاخر</t>
  </si>
  <si>
    <t>(جميع المبالغ بالريال السعودي)</t>
  </si>
  <si>
    <t>نقد وما في حكمه</t>
  </si>
  <si>
    <t>إيرادات النشاط</t>
  </si>
  <si>
    <t>تكاليف النشاط</t>
  </si>
  <si>
    <t xml:space="preserve">( جميع المبالغ بالريال السعودي ) </t>
  </si>
  <si>
    <t>التــدفقــات النقـديــة  مـن أنشطـــــة التشغيـل</t>
  </si>
  <si>
    <t>صـــــافي الدخل</t>
  </si>
  <si>
    <t>التغيــر في رأس المــــــــال العــامـــــــل</t>
  </si>
  <si>
    <t>التـــــدفقــات النقــــديــة مــن أنشطــــة الاستثمـــــار</t>
  </si>
  <si>
    <t>المجموع</t>
  </si>
  <si>
    <t>إضافات</t>
  </si>
  <si>
    <r>
      <t>الإستهلاك المتراكم</t>
    </r>
    <r>
      <rPr>
        <b/>
        <sz val="13"/>
        <color rgb="FF000000"/>
        <rFont val="Sakkal Majalla"/>
      </rPr>
      <t>:</t>
    </r>
  </si>
  <si>
    <t>صافي القيمة الدفترية :</t>
  </si>
  <si>
    <t>دائنون متنوعون</t>
  </si>
  <si>
    <t>تأمينات اجتماعية</t>
  </si>
  <si>
    <t>عدد الحصص</t>
  </si>
  <si>
    <t>قيمة الحصص</t>
  </si>
  <si>
    <t>رواتب واجور وما في حكمها</t>
  </si>
  <si>
    <t>التكلفة :</t>
  </si>
  <si>
    <t>إجمالي الدخل الشامل</t>
  </si>
  <si>
    <t xml:space="preserve"> المخزون </t>
  </si>
  <si>
    <t>طبيعة وحجم المعاملات</t>
  </si>
  <si>
    <t>الجهه ذات العلاقة</t>
  </si>
  <si>
    <t>طبيعة العلاقة</t>
  </si>
  <si>
    <t>حجم التعامل</t>
  </si>
  <si>
    <t>طبيعـــــــــــة المعاملة</t>
  </si>
  <si>
    <t>فيما يلي ملخص الأرصدة مع الاطراف ذات علاقة الظاهرة بقائمة المركز المالي:</t>
  </si>
  <si>
    <t xml:space="preserve"> المستحق إلى أطراف ذات علاقة:</t>
  </si>
  <si>
    <t>صافي الدخل</t>
  </si>
  <si>
    <t>عهد نقدية</t>
  </si>
  <si>
    <t>سلف عاملين</t>
  </si>
  <si>
    <t xml:space="preserve">مستحقات وأرصدة دائنة أخرى </t>
  </si>
  <si>
    <t>منافع موظفين</t>
  </si>
  <si>
    <t>المخزون</t>
  </si>
  <si>
    <t>مخصص منافع الموظفين</t>
  </si>
  <si>
    <t>مستحق لأطراف ذوي علاقة</t>
  </si>
  <si>
    <t xml:space="preserve">بنود الدخل الشامل الآخر </t>
  </si>
  <si>
    <t>إن العناصر  الأساسية لوعاء الزكاة كما يلي:</t>
  </si>
  <si>
    <t xml:space="preserve">الإضافات </t>
  </si>
  <si>
    <t>الحسميات</t>
  </si>
  <si>
    <t>وعاء الزكاة الشرعية</t>
  </si>
  <si>
    <t xml:space="preserve">رأس المال </t>
  </si>
  <si>
    <t xml:space="preserve">مخصص منافع الموظفين المدور </t>
  </si>
  <si>
    <t xml:space="preserve">الإجمالي </t>
  </si>
  <si>
    <t xml:space="preserve">صافي الأصول غير المتداولة </t>
  </si>
  <si>
    <t xml:space="preserve">الزكاة المستحقة </t>
  </si>
  <si>
    <t xml:space="preserve">الوعاء الزكوي </t>
  </si>
  <si>
    <r>
      <rPr>
        <u/>
        <sz val="13"/>
        <color rgb="FF000000"/>
        <rFont val="Sakkal Majalla"/>
      </rPr>
      <t xml:space="preserve">يخصم </t>
    </r>
    <r>
      <rPr>
        <sz val="13"/>
        <color rgb="FF000000"/>
        <rFont val="Sakkal Majalla"/>
      </rPr>
      <t xml:space="preserve">: صافي أرباح العام المعدلة </t>
    </r>
  </si>
  <si>
    <t xml:space="preserve">الوعاء الزكوي الخاضع للتعديل </t>
  </si>
  <si>
    <r>
      <rPr>
        <u/>
        <sz val="13"/>
        <color rgb="FF000000"/>
        <rFont val="Sakkal Majalla"/>
      </rPr>
      <t>يضاف</t>
    </r>
    <r>
      <rPr>
        <sz val="13"/>
        <color rgb="FF000000"/>
        <rFont val="Sakkal Majalla"/>
      </rPr>
      <t xml:space="preserve"> : صافي أرباح العام المعدلة </t>
    </r>
  </si>
  <si>
    <t xml:space="preserve">الوعاء المعدل وفقاً للائحة الزكوية المعدلة </t>
  </si>
  <si>
    <t>مخصص زكاة شرعية مدور</t>
  </si>
  <si>
    <t>صافي الدخل (الخسارة)</t>
  </si>
  <si>
    <t xml:space="preserve">مخصص منافع الموظفين المكون </t>
  </si>
  <si>
    <t xml:space="preserve">دائنون حال عليهم الحول في حدود المحسوم </t>
  </si>
  <si>
    <t xml:space="preserve">9 - الزكاة الشرعية </t>
  </si>
  <si>
    <t xml:space="preserve">صافي أرباح(خسائر) العام المعدلة ( 1/9 ) </t>
  </si>
  <si>
    <t>الوعاء الزكوي وفقاً للائحة الزكوية المعدلة (2/9)</t>
  </si>
  <si>
    <t xml:space="preserve">1/9- صافي أرباح العام المعدلة </t>
  </si>
  <si>
    <t xml:space="preserve">2/9 - الوعاء المعدل وفقاً للائحة الزكوية المعدلة </t>
  </si>
  <si>
    <t>أطراف ذوي علاقة</t>
  </si>
  <si>
    <t>زكاة شرعية مدفوعة</t>
  </si>
  <si>
    <t xml:space="preserve"> الذمم التجارية المدينة </t>
  </si>
  <si>
    <t xml:space="preserve"> الذمم التجارية الدائنة </t>
  </si>
  <si>
    <t xml:space="preserve">صــافي النقـد(المستخدم في)  الأنشطة الاستثمارية </t>
  </si>
  <si>
    <t>مدفوعات مقدمة وأرصدة مدينة أخرى</t>
  </si>
  <si>
    <t>مخصص الزكاة الشرعية</t>
  </si>
  <si>
    <t>31 ديسمبر 2021م</t>
  </si>
  <si>
    <t>ذمم تجارية مدينة</t>
  </si>
  <si>
    <t>نقد بالبنوك</t>
  </si>
  <si>
    <t>أطراف ذوي علاقة (في حدود المحسوم)</t>
  </si>
  <si>
    <t>ذمم تجارية دائنة</t>
  </si>
  <si>
    <t>أرباح مدورة</t>
  </si>
  <si>
    <t xml:space="preserve">قـائـمـة الـمـركــز الـمـالـي </t>
  </si>
  <si>
    <t xml:space="preserve">قائمة التغيرات في حقوق الملكية  </t>
  </si>
  <si>
    <t xml:space="preserve">قـائـمـة الـتـدفـقـات الـنـقـديـة </t>
  </si>
  <si>
    <t>أرباح النشاط</t>
  </si>
  <si>
    <t xml:space="preserve">صافي ربح السنة </t>
  </si>
  <si>
    <t xml:space="preserve">تسويات  </t>
  </si>
  <si>
    <t>31 ديسمبر 2022م</t>
  </si>
  <si>
    <t>سلف عاملين دائنة</t>
  </si>
  <si>
    <t>أتعاب مهنية مستحقة</t>
  </si>
  <si>
    <t>أخرى مستحقة</t>
  </si>
  <si>
    <t>مسحوبات</t>
  </si>
  <si>
    <t>تمويل</t>
  </si>
  <si>
    <t xml:space="preserve">اسم المالك </t>
  </si>
  <si>
    <t>دفعات مقدمة للموردين</t>
  </si>
  <si>
    <t>قائمة الدخل الشامل</t>
  </si>
  <si>
    <t>نقد بالصندوق</t>
  </si>
  <si>
    <t>إستبعادات</t>
  </si>
  <si>
    <t>أثاث ومفروشات</t>
  </si>
  <si>
    <t>أجهزة ومعدات كهربائية</t>
  </si>
  <si>
    <t>أجهزة حاسب آلي وطابعات</t>
  </si>
  <si>
    <t>عملاء دفعات مقدمة</t>
  </si>
  <si>
    <t>إيجارات مقدمة</t>
  </si>
  <si>
    <t>مصروفات سيارات مستحقة</t>
  </si>
  <si>
    <t>أتعاب مهنية</t>
  </si>
  <si>
    <r>
      <t xml:space="preserve">5-  </t>
    </r>
    <r>
      <rPr>
        <b/>
        <u/>
        <sz val="13"/>
        <color rgb="FF000000"/>
        <rFont val="Sakkal Majalla"/>
      </rPr>
      <t>نقــد وما في حكمه</t>
    </r>
  </si>
  <si>
    <t>مصروفات بيعية وتسويقية</t>
  </si>
  <si>
    <t>مصروفات وعمولات بيعيه</t>
  </si>
  <si>
    <t>مصروفات دعاية وإعلان وتسويق</t>
  </si>
  <si>
    <t>إيجارات</t>
  </si>
  <si>
    <t>زيوت ومحروقات</t>
  </si>
  <si>
    <t>أدوات مكتبية ومطبوعات</t>
  </si>
  <si>
    <t>شريك</t>
  </si>
  <si>
    <t>التـــــدفقــات النقــــديــة مــن الأنشطــــة التمويلية</t>
  </si>
  <si>
    <t>مدينون متنوعون</t>
  </si>
  <si>
    <t>شركة معرض الكيف للسيارات</t>
  </si>
  <si>
    <t>السيد / عبدالله صالح عبدالرحمن المورقي</t>
  </si>
  <si>
    <t>السيد/ راكان صالح عبدالرحمن المورقي</t>
  </si>
  <si>
    <t>السيد/ عبدالله صالح عبدالرحمن المورقي</t>
  </si>
  <si>
    <t>تذاكر سفر وإقامات</t>
  </si>
  <si>
    <t>نثرية متنوعة</t>
  </si>
  <si>
    <t>هاتف وإنترنت</t>
  </si>
  <si>
    <t>عمولات بنكية</t>
  </si>
  <si>
    <t>إيرادات أخرى</t>
  </si>
  <si>
    <t>إحتياطى نظامى</t>
  </si>
  <si>
    <t>المكون من نهاية الخدمة</t>
  </si>
  <si>
    <t>مصروفات تعقيب السيارات</t>
  </si>
  <si>
    <t>المكون من الزكاه الشرعية</t>
  </si>
  <si>
    <t>شركة ذات مسؤولية محدودة</t>
  </si>
  <si>
    <t>السيد/  راكان صالح عبدالرحمن المورقي</t>
  </si>
  <si>
    <t>إن حركة مخصص الزكاة كما يلى :</t>
  </si>
  <si>
    <t>الموقف الزكوي</t>
  </si>
  <si>
    <t>مرافق ونظافة وضيافة</t>
  </si>
  <si>
    <t>إهــلاك  الممتلكات والمعدات</t>
  </si>
  <si>
    <t>(مـدفـوعـات) لشـراء ممتلكات ومعدات</t>
  </si>
  <si>
    <t xml:space="preserve">مدفوعات مقدمة وأرصدة مدينة الأخرى </t>
  </si>
  <si>
    <t>مستحقات وأرصدة دائنة أخرى</t>
  </si>
  <si>
    <t xml:space="preserve"> ضريبة القيمة المضافة</t>
  </si>
  <si>
    <t>القيمة الإسمية</t>
  </si>
  <si>
    <r>
      <t xml:space="preserve">6 -  </t>
    </r>
    <r>
      <rPr>
        <b/>
        <u/>
        <sz val="13"/>
        <rFont val="Sakkal Majalla"/>
      </rPr>
      <t>مـدفـوعـات  مـقـدمـة وأرصـدة مـديـنـة أخـرى</t>
    </r>
  </si>
  <si>
    <r>
      <t xml:space="preserve">1/6 </t>
    </r>
    <r>
      <rPr>
        <b/>
        <u/>
        <sz val="13"/>
        <color rgb="FF000000"/>
        <rFont val="Sakkal Majalla"/>
      </rPr>
      <t>مصروفات مدفوعة مقدماً</t>
    </r>
  </si>
  <si>
    <r>
      <t xml:space="preserve">8-   </t>
    </r>
    <r>
      <rPr>
        <b/>
        <u/>
        <sz val="13"/>
        <color rgb="FF000000"/>
        <rFont val="Sakkal Majalla"/>
      </rPr>
      <t>مستحقات وارصدة دائنة أخرى</t>
    </r>
  </si>
  <si>
    <t xml:space="preserve">مصروفات مستحقة (إيضاح 8/  1) </t>
  </si>
  <si>
    <r>
      <t xml:space="preserve">1/8 </t>
    </r>
    <r>
      <rPr>
        <b/>
        <u/>
        <sz val="13"/>
        <color rgb="FF000000"/>
        <rFont val="Sakkal Majalla"/>
      </rPr>
      <t>مصروفات مستحقة</t>
    </r>
    <r>
      <rPr>
        <b/>
        <sz val="13"/>
        <color rgb="FF000000"/>
        <rFont val="Sakkal Majalla"/>
      </rPr>
      <t xml:space="preserve">  </t>
    </r>
  </si>
  <si>
    <r>
      <t xml:space="preserve">9- </t>
    </r>
    <r>
      <rPr>
        <b/>
        <u/>
        <sz val="13"/>
        <color rgb="FF000000"/>
        <rFont val="Sakkal Majalla"/>
      </rPr>
      <t>مخصص الزكاة الشرعية</t>
    </r>
  </si>
  <si>
    <r>
      <t xml:space="preserve">10 - </t>
    </r>
    <r>
      <rPr>
        <b/>
        <u/>
        <sz val="13"/>
        <color rgb="FF000000"/>
        <rFont val="Sakkal Majalla"/>
      </rPr>
      <t xml:space="preserve">مخصص منافع موظفين </t>
    </r>
  </si>
  <si>
    <r>
      <rPr>
        <b/>
        <sz val="13"/>
        <color theme="1"/>
        <rFont val="Sakkal Majalla"/>
      </rPr>
      <t>11-  ا</t>
    </r>
    <r>
      <rPr>
        <b/>
        <u/>
        <sz val="13"/>
        <color theme="1"/>
        <rFont val="Sakkal Majalla"/>
      </rPr>
      <t xml:space="preserve">لمعاملات مع اطراف ذات العلاقة </t>
    </r>
  </si>
  <si>
    <r>
      <t xml:space="preserve">12-  </t>
    </r>
    <r>
      <rPr>
        <b/>
        <u/>
        <sz val="13"/>
        <color rgb="FF000000"/>
        <rFont val="Sakkal Majalla"/>
      </rPr>
      <t xml:space="preserve">رأس المال </t>
    </r>
  </si>
  <si>
    <t>31 ديسمبر 2023م</t>
  </si>
  <si>
    <t>الرصيد كما في 31 ديسمبر 2023م</t>
  </si>
  <si>
    <t>في31 ديسمبر 2023م</t>
  </si>
  <si>
    <t xml:space="preserve">الوعاء الزكوي في 31 ديسمبر 2023م </t>
  </si>
  <si>
    <t>احتياطي نظامي</t>
  </si>
  <si>
    <t>الميزانية المعتمدة في</t>
  </si>
  <si>
    <t>الميزان في</t>
  </si>
  <si>
    <t>1 يناير 2023م</t>
  </si>
  <si>
    <t>مطابقة الأرصدة الافتتاحية من واقع ميزان 2023 مع الميزانية المعتمدة في 31 ديسمبر 2022م</t>
  </si>
  <si>
    <t>الفروقات</t>
  </si>
  <si>
    <t>ممتلكات ومـعـدات</t>
  </si>
  <si>
    <t>7- ممتلكات ومـعـدات</t>
  </si>
  <si>
    <t>إهلاك ممتلكات ومـعـدات</t>
  </si>
  <si>
    <t>بدل إجازة مستحقة</t>
  </si>
  <si>
    <t>تتمثل الأطراف ذوي العلاقة في الشركاء بالشركة، وفيما يلي ملخص بأهم المعاملات التي تمت بين الشركة والأطراف ذوي العلاقة خلال العام:</t>
  </si>
  <si>
    <t>توزيعات أرباح</t>
  </si>
  <si>
    <t>الوعاء المعدل ( الوعاء الزكوي الخاضع للتعديل * 365 / 354  )</t>
  </si>
  <si>
    <t xml:space="preserve">الإيرادات </t>
  </si>
  <si>
    <t>خصم مسموح به</t>
  </si>
  <si>
    <r>
      <t xml:space="preserve">14 - </t>
    </r>
    <r>
      <rPr>
        <b/>
        <u/>
        <sz val="13"/>
        <rFont val="Sakkal Majalla"/>
      </rPr>
      <t>الإيرادات</t>
    </r>
  </si>
  <si>
    <r>
      <t xml:space="preserve">15 - </t>
    </r>
    <r>
      <rPr>
        <b/>
        <u/>
        <sz val="13"/>
        <rFont val="Sakkal Majalla"/>
      </rPr>
      <t>تكلفة الإيرادات</t>
    </r>
  </si>
  <si>
    <t>المشتريات</t>
  </si>
  <si>
    <r>
      <t xml:space="preserve">16- </t>
    </r>
    <r>
      <rPr>
        <b/>
        <u/>
        <sz val="13"/>
        <color rgb="FF000000"/>
        <rFont val="Sakkal Majalla"/>
      </rPr>
      <t>مـصـروفـات عــمـومـيـة وإداريـــة</t>
    </r>
  </si>
  <si>
    <r>
      <t xml:space="preserve">17- </t>
    </r>
    <r>
      <rPr>
        <b/>
        <u/>
        <sz val="13"/>
        <color rgb="FF000000"/>
        <rFont val="Sakkal Majalla"/>
      </rPr>
      <t>مصروفات بيعية وتسويقية</t>
    </r>
  </si>
  <si>
    <t xml:space="preserve">صافي ربح السنة  قبل الزكــاة الشرعية </t>
  </si>
  <si>
    <t>صـافي التغير في النقد وما في حكمه خلال السنة</t>
  </si>
  <si>
    <t>النقــد ومــا في حكمــه في أول السنة</t>
  </si>
  <si>
    <t>النقــد ومــا في حكمــه في أخر السنة</t>
  </si>
  <si>
    <t>مصروفات مدفوعة مقدماً (إيضاح 6 /1)</t>
  </si>
  <si>
    <t>اهلاك السنة</t>
  </si>
  <si>
    <t>الرصيد فى أول السنة</t>
  </si>
  <si>
    <t>المكون عن السنة</t>
  </si>
  <si>
    <t xml:space="preserve">المستخدم خلال السنة </t>
  </si>
  <si>
    <t>الرصيد فى بداية السنة</t>
  </si>
  <si>
    <t>الرصيد أول السنة</t>
  </si>
  <si>
    <t xml:space="preserve">"إن الإيضاحات المرفقة  من  (1) إلى  ( 20 ) تشكل جزءً لا يتجزأ من هذه القوائم المالية وتقرأ معها " </t>
  </si>
  <si>
    <t xml:space="preserve">"إن الإيضاحات المرفقة  من  (1) إلى  (20) تشكل جزءً لا يتجزأ من هذه القوائم المالية وتقرأ معها " </t>
  </si>
  <si>
    <t>31 ديسمبر 2024م</t>
  </si>
  <si>
    <t>لوحات إعلانية</t>
  </si>
  <si>
    <t>مصروفات تخليص وشحن</t>
  </si>
  <si>
    <t>خسائر رأسمالية</t>
  </si>
  <si>
    <t>أجور عمالة خارجية</t>
  </si>
  <si>
    <t>عملاء</t>
  </si>
  <si>
    <t>عملاء دائن</t>
  </si>
  <si>
    <t>الموردين</t>
  </si>
  <si>
    <t>زيادة رأس المال</t>
  </si>
  <si>
    <t>المسدد من نهاية الخدمة</t>
  </si>
  <si>
    <t>كما فــي 31 ديـسـمـــبـر 2024م</t>
  </si>
  <si>
    <t>للفترة  المالية المنتهية في 31 ديسمبر 2024م</t>
  </si>
  <si>
    <t xml:space="preserve"> 31 ديسمبر 2023م</t>
  </si>
  <si>
    <t>ايضاحات حول القوائم المالية للسنة المنتهية في 31 ديسمبر 2024م</t>
  </si>
  <si>
    <t>الرصيد كما في 01 يناير  2023م</t>
  </si>
  <si>
    <t>الرصيد كما في 31 ديسمبر 2024م</t>
  </si>
  <si>
    <t>الرصيد في 01 يناير 2024م</t>
  </si>
  <si>
    <t>الرصيد في 31 ديسمبر 2024م</t>
  </si>
  <si>
    <t>في31 ديسمبر 2024م</t>
  </si>
  <si>
    <t>تتمثل منافع الموظفين في مكافأة نهاية الخدمة فقط، حيث لم يتم استخدام وحدة الائتمان المخططة لقياس التزام مكافأة نهاية الخدمة نظراً لتقييم الإدارة بوجود جهد وتكلفة غير مبررة ، حيث تم قياس التزام مكافأة نهاية الخدمة والتكلفة التي يتم تحملها بموجب نظام العمل السعودي وفقاً للمبلغ غير المخصوم لاستحقاق الموظفين كما في 31 ديسمبر 2024م.</t>
  </si>
  <si>
    <t>تتمثل طبيعة وحجم التعامل مع الاطراف ذات العلاقة خلال السنة المنتهية في 31 ديسمبر 2024م كما يلي:</t>
  </si>
  <si>
    <t>صــافي النقـد الناتج من الأنشطة التشغيلية</t>
  </si>
  <si>
    <t xml:space="preserve">صــافي النقـد  الناتج عن (المستخدم في )  الأنشطة التمويلية </t>
  </si>
  <si>
    <t xml:space="preserve">يتضمن رصيد مدينون متنوعون كما فى 31 ديسمبر 2024م مبلغ 20,000 ريال سعودى (كما في 31 ديسمبر 2023م 20,000 ريال سعودي) مستحق من أطراف ذات علاقة عبارة عن أقرباء للشركاء وتتمثل المعاملة معهم فى سلف  </t>
  </si>
  <si>
    <t>تستحق الزكاة بواقع 2.5( % من الوعاء الزكوي  * 365/ 354 ) .</t>
  </si>
  <si>
    <t xml:space="preserve">صافي الدخل  </t>
  </si>
  <si>
    <t>إحتياطى عام</t>
  </si>
  <si>
    <t>المحول للإحتياطى العام</t>
  </si>
  <si>
    <t>استبعادات</t>
  </si>
  <si>
    <t>يتضمن رصيد دائنون متنوعون كما فى 31 ديسمبر 2024م مبلغ صفر  ريال سعودى (كما في 31 ديسمبر 2023م 364,779 ريال سعودي) مستحق إلى أطراف ذات علاقة عبارة عن أقرباء للشركاء وتتمثل المعاملة معهم فى تمويل.</t>
  </si>
  <si>
    <t xml:space="preserve">قدمت الشركة اقراراتها الزكوية حتى الفترة  المنتهية في 31 ديسمبر 2023م وحصـــــــل على شادة الزكاة صالحــــــة الاستخــــــــــدام حتى تاريخ 30 ابريل 2025م ولم تستلم الشركة اية ربوط زكوية حتى تاريخه.  </t>
  </si>
  <si>
    <t>المستخدم خلال السنة</t>
  </si>
  <si>
    <t>مخزون أول السنة</t>
  </si>
  <si>
    <t>مخزون آخر السنة</t>
  </si>
  <si>
    <t xml:space="preserve">إحتياطى عام </t>
  </si>
  <si>
    <t>المحول من الإحتياطى النظامى إلى الإحتياطى العام</t>
  </si>
  <si>
    <t>تقضي المادة رقم (17) من عقد تأسيس الشركة بأن يتجنب 30% من الأرباح الصافية لتكوين الاحتياطي العام ، ويجوز  وقف هذا التجنيب متى بلغ الاحتياطي  المذكور 30% من رأس المال، وفيما يلي تفاصيل الاحتياطي العام :</t>
  </si>
  <si>
    <r>
      <t xml:space="preserve">13 - </t>
    </r>
    <r>
      <rPr>
        <b/>
        <u/>
        <sz val="13"/>
        <rFont val="Sakkal Majalla"/>
      </rPr>
      <t>الاحتياطي العام</t>
    </r>
  </si>
  <si>
    <t xml:space="preserve">بتاريخ 24 نوفمبر 2024م الموافق 22 جمادى الأواى 1446هـ تم الأتفاق بين الشركاء على زيادة رأس المال ليصبح كالتالى : </t>
  </si>
  <si>
    <t>حدد رأس مال الشركةكما في 31 ديسمبر 2024م  بـ 3.000.000 ريال ثلاثة ملايين ريال سعودي (كما في :2023م 25.000 خمسة وعشرون ألف ريال سعودي) مقسم إلى حصتين نقديتين متساويتين لتكون قيمة كل حصة 1.500.000  ريال سعودي كما في (2023: 12.500 ريال سعودي) تم توزيعها على الشركاء كالآتي:</t>
  </si>
  <si>
    <t>المحول من الاحتياطي النظامي</t>
  </si>
  <si>
    <t>الاحتياطي النظامي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</si>
</sst>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ر_._س_._‏_-;\-* #,##0.00\ _ر_._س_._‏_-;_-* &quot;-&quot;??\ _ر_._س_._‏_-;_-@_-"/>
    <numFmt numFmtId="165" formatCode="#,##0;[Red]\(#,##0\)"/>
    <numFmt numFmtId="166" formatCode="#,##0_-;\(#,###\)"/>
    <numFmt numFmtId="167" formatCode="#,##0_-;[Red]\(#,###\)"/>
    <numFmt numFmtId="168" formatCode="0_);[Red]\(0\)"/>
    <numFmt numFmtId="169" formatCode="#,##0;\(#,##0\);\-"/>
    <numFmt numFmtId="170" formatCode="#,##0;[Red]#,##0"/>
    <numFmt numFmtId="171" formatCode="#,##0_-;[Red]\(#,##0\)"/>
    <numFmt numFmtId="172" formatCode="#,##0.000"/>
  </numFmts>
  <fonts count="17" x14ac:knownFonts="1">
    <font>
      <sz val="11"/>
      <color theme="1"/>
      <name val="Arial"/>
      <family val="2"/>
      <scheme val="minor"/>
    </font>
    <font>
      <b/>
      <sz val="13"/>
      <color theme="1"/>
      <name val="Sakkal Majalla"/>
    </font>
    <font>
      <b/>
      <u/>
      <sz val="13"/>
      <color theme="1"/>
      <name val="Sakkal Majalla"/>
    </font>
    <font>
      <sz val="13"/>
      <color theme="1"/>
      <name val="Sakkal Majalla"/>
    </font>
    <font>
      <sz val="10"/>
      <name val="Arial"/>
      <family val="2"/>
    </font>
    <font>
      <sz val="10"/>
      <name val="Arial"/>
      <family val="2"/>
      <charset val="178"/>
    </font>
    <font>
      <sz val="13"/>
      <name val="Sakkal Majalla"/>
    </font>
    <font>
      <b/>
      <u/>
      <sz val="13"/>
      <name val="Sakkal Majalla"/>
    </font>
    <font>
      <b/>
      <sz val="13"/>
      <name val="Sakkal Majalla"/>
    </font>
    <font>
      <u/>
      <sz val="13"/>
      <name val="Sakkal Majalla"/>
    </font>
    <font>
      <b/>
      <u/>
      <sz val="13"/>
      <color rgb="FF000000"/>
      <name val="Sakkal Majalla"/>
    </font>
    <font>
      <sz val="13"/>
      <color rgb="FF000000"/>
      <name val="Sakkal Majalla"/>
    </font>
    <font>
      <b/>
      <sz val="13"/>
      <color rgb="FF000000"/>
      <name val="Sakkal Majalla"/>
    </font>
    <font>
      <b/>
      <sz val="13"/>
      <color theme="1" tint="4.9989318521683403E-2"/>
      <name val="Sakkal Majalla"/>
    </font>
    <font>
      <sz val="13"/>
      <color theme="1" tint="4.9989318521683403E-2"/>
      <name val="Sakkal Majalla"/>
    </font>
    <font>
      <u/>
      <sz val="13"/>
      <color rgb="FF000000"/>
      <name val="Sakkal Majalla"/>
    </font>
    <font>
      <sz val="11"/>
      <color rgb="FF000000"/>
      <name val="Calibri"/>
      <family val="2"/>
    </font>
  </fonts>
  <fills count="4">
    <fill>
      <patternFill patternType="none"/>
    </fill>
    <fill>
      <patternFill patternType="gray125"/>
    </fill>
    <fill>
      <patternFill patternType="solid">
        <fgColor rgb="FFFFFF00"/>
        <bgColor indexed="64"/>
      </patternFill>
    </fill>
    <fill>
      <patternFill patternType="solid">
        <fgColor rgb="FF00B05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xf numFmtId="0" fontId="4" fillId="0" borderId="0"/>
    <xf numFmtId="0" fontId="5" fillId="0" borderId="0" applyNumberFormat="0">
      <alignment horizontal="right"/>
    </xf>
    <xf numFmtId="164" fontId="4" fillId="0" borderId="0" applyFont="0" applyFill="0" applyBorder="0" applyAlignment="0" applyProtection="0"/>
    <xf numFmtId="0" fontId="16" fillId="0" borderId="0" applyBorder="0"/>
    <xf numFmtId="0" fontId="16" fillId="0" borderId="0" applyBorder="0"/>
  </cellStyleXfs>
  <cellXfs count="233">
    <xf numFmtId="0" fontId="0" fillId="0" borderId="0" xfId="0"/>
    <xf numFmtId="3" fontId="6" fillId="0" borderId="0" xfId="0" applyNumberFormat="1" applyFont="1" applyFill="1" applyAlignment="1">
      <alignment horizontal="center" vertical="center" readingOrder="2"/>
    </xf>
    <xf numFmtId="169" fontId="6" fillId="0" borderId="3" xfId="0" applyNumberFormat="1" applyFont="1" applyFill="1" applyBorder="1" applyAlignment="1">
      <alignment horizontal="right" vertical="center" readingOrder="2"/>
    </xf>
    <xf numFmtId="169" fontId="6" fillId="0" borderId="0" xfId="0" applyNumberFormat="1" applyFont="1" applyFill="1" applyBorder="1" applyAlignment="1">
      <alignment horizontal="right" vertical="center" readingOrder="2"/>
    </xf>
    <xf numFmtId="169" fontId="6" fillId="0" borderId="0" xfId="0" applyNumberFormat="1" applyFont="1" applyFill="1" applyAlignment="1">
      <alignment horizontal="right" vertical="center" readingOrder="2"/>
    </xf>
    <xf numFmtId="169" fontId="8" fillId="0" borderId="4" xfId="0" applyNumberFormat="1" applyFont="1" applyFill="1" applyBorder="1" applyAlignment="1">
      <alignment horizontal="right" vertical="center" readingOrder="2"/>
    </xf>
    <xf numFmtId="169" fontId="8" fillId="0" borderId="0" xfId="0" applyNumberFormat="1" applyFont="1" applyFill="1" applyAlignment="1">
      <alignment horizontal="right" vertical="center" readingOrder="2"/>
    </xf>
    <xf numFmtId="169" fontId="8" fillId="0" borderId="0" xfId="0" applyNumberFormat="1" applyFont="1" applyFill="1" applyBorder="1" applyAlignment="1">
      <alignment horizontal="right" vertical="center" readingOrder="2"/>
    </xf>
    <xf numFmtId="169" fontId="8" fillId="0" borderId="5" xfId="0" applyNumberFormat="1" applyFont="1" applyFill="1" applyBorder="1" applyAlignment="1">
      <alignment horizontal="right" vertical="center" readingOrder="2"/>
    </xf>
    <xf numFmtId="169" fontId="8" fillId="0" borderId="3" xfId="0" applyNumberFormat="1" applyFont="1" applyFill="1" applyBorder="1" applyAlignment="1">
      <alignment horizontal="right" vertical="center" readingOrder="2"/>
    </xf>
    <xf numFmtId="169" fontId="9" fillId="0" borderId="0" xfId="0" applyNumberFormat="1" applyFont="1" applyFill="1" applyBorder="1" applyAlignment="1">
      <alignment horizontal="right" vertical="center" readingOrder="2"/>
    </xf>
    <xf numFmtId="169" fontId="6" fillId="0" borderId="0" xfId="1" applyNumberFormat="1" applyFont="1" applyFill="1" applyBorder="1" applyAlignment="1">
      <alignment horizontal="right" vertical="center" readingOrder="2"/>
    </xf>
    <xf numFmtId="169" fontId="6" fillId="0" borderId="3" xfId="1" applyNumberFormat="1" applyFont="1" applyFill="1" applyBorder="1" applyAlignment="1">
      <alignment horizontal="right" vertical="center" readingOrder="2"/>
    </xf>
    <xf numFmtId="169" fontId="8" fillId="0" borderId="0" xfId="1" applyNumberFormat="1" applyFont="1" applyFill="1" applyAlignment="1">
      <alignment horizontal="right" vertical="center" readingOrder="2"/>
    </xf>
    <xf numFmtId="169" fontId="8" fillId="0" borderId="4" xfId="1" applyNumberFormat="1" applyFont="1" applyFill="1" applyBorder="1" applyAlignment="1">
      <alignment horizontal="right" vertical="center" readingOrder="2"/>
    </xf>
    <xf numFmtId="169" fontId="11" fillId="0" borderId="0" xfId="0" applyNumberFormat="1" applyFont="1" applyFill="1" applyAlignment="1">
      <alignment vertical="center" wrapText="1" readingOrder="2"/>
    </xf>
    <xf numFmtId="169" fontId="11" fillId="0" borderId="3" xfId="0" applyNumberFormat="1" applyFont="1" applyFill="1" applyBorder="1" applyAlignment="1">
      <alignment vertical="center" wrapText="1" readingOrder="2"/>
    </xf>
    <xf numFmtId="169" fontId="11" fillId="0" borderId="0" xfId="0" applyNumberFormat="1" applyFont="1" applyFill="1" applyBorder="1" applyAlignment="1">
      <alignment vertical="center" wrapText="1" readingOrder="2"/>
    </xf>
    <xf numFmtId="169" fontId="12" fillId="0" borderId="5" xfId="0" applyNumberFormat="1" applyFont="1" applyFill="1" applyBorder="1" applyAlignment="1">
      <alignment vertical="center" wrapText="1" readingOrder="2"/>
    </xf>
    <xf numFmtId="169" fontId="12" fillId="0" borderId="4" xfId="0" applyNumberFormat="1" applyFont="1" applyFill="1" applyBorder="1" applyAlignment="1">
      <alignment vertical="center" wrapText="1" readingOrder="2"/>
    </xf>
    <xf numFmtId="0" fontId="7" fillId="0" borderId="0" xfId="1" applyFont="1" applyFill="1" applyAlignment="1">
      <alignment horizontal="right" vertical="center" readingOrder="2"/>
    </xf>
    <xf numFmtId="169" fontId="12" fillId="0" borderId="3" xfId="0" applyNumberFormat="1" applyFont="1" applyFill="1" applyBorder="1" applyAlignment="1">
      <alignment vertical="center" wrapText="1" readingOrder="2"/>
    </xf>
    <xf numFmtId="169" fontId="12" fillId="0" borderId="1" xfId="0" applyNumberFormat="1" applyFont="1" applyFill="1" applyBorder="1" applyAlignment="1">
      <alignment vertical="center" wrapText="1" readingOrder="2"/>
    </xf>
    <xf numFmtId="169" fontId="12" fillId="0" borderId="0" xfId="0" applyNumberFormat="1" applyFont="1" applyFill="1" applyAlignment="1">
      <alignment vertical="center" wrapText="1" readingOrder="2"/>
    </xf>
    <xf numFmtId="169" fontId="11" fillId="0" borderId="0" xfId="0" applyNumberFormat="1" applyFont="1" applyFill="1" applyBorder="1" applyAlignment="1">
      <alignment horizontal="center" vertical="center" readingOrder="2"/>
    </xf>
    <xf numFmtId="169" fontId="12" fillId="0" borderId="4" xfId="0" applyNumberFormat="1" applyFont="1" applyFill="1" applyBorder="1" applyAlignment="1">
      <alignment horizontal="center" vertical="center" readingOrder="2"/>
    </xf>
    <xf numFmtId="0" fontId="8" fillId="0" borderId="0" xfId="0" applyFont="1" applyFill="1" applyAlignment="1">
      <alignment horizontal="right" vertical="center" readingOrder="2"/>
    </xf>
    <xf numFmtId="0" fontId="6" fillId="0" borderId="0" xfId="0" applyFont="1" applyFill="1" applyAlignment="1">
      <alignment horizontal="right" vertical="center" readingOrder="2"/>
    </xf>
    <xf numFmtId="0" fontId="11" fillId="0" borderId="0" xfId="0" applyFont="1" applyFill="1" applyAlignment="1">
      <alignment horizontal="justify" vertical="center" readingOrder="2"/>
    </xf>
    <xf numFmtId="0" fontId="11" fillId="0" borderId="0" xfId="0" applyFont="1" applyFill="1" applyAlignment="1">
      <alignment horizontal="justify" vertical="center" wrapText="1" readingOrder="2"/>
    </xf>
    <xf numFmtId="0" fontId="11" fillId="0" borderId="0" xfId="0" applyFont="1" applyFill="1" applyAlignment="1">
      <alignment horizontal="right" vertical="center" readingOrder="2"/>
    </xf>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0" fillId="0" borderId="0" xfId="0" applyFont="1" applyFill="1" applyAlignment="1">
      <alignment horizontal="right" vertical="center" wrapText="1" readingOrder="2"/>
    </xf>
    <xf numFmtId="0" fontId="12" fillId="0" borderId="0" xfId="0" applyFont="1" applyFill="1" applyAlignment="1">
      <alignment horizontal="right" vertical="center" wrapText="1" readingOrder="2"/>
    </xf>
    <xf numFmtId="169" fontId="12" fillId="0" borderId="0" xfId="0" applyNumberFormat="1" applyFont="1" applyFill="1" applyBorder="1" applyAlignment="1">
      <alignment vertical="center" wrapText="1" readingOrder="2"/>
    </xf>
    <xf numFmtId="169" fontId="11" fillId="0" borderId="6" xfId="0" applyNumberFormat="1" applyFont="1" applyFill="1" applyBorder="1" applyAlignment="1">
      <alignment vertical="center" wrapText="1" readingOrder="2"/>
    </xf>
    <xf numFmtId="169" fontId="11" fillId="0" borderId="1" xfId="0" applyNumberFormat="1" applyFont="1" applyFill="1" applyBorder="1" applyAlignment="1">
      <alignment vertical="center" wrapText="1" readingOrder="2"/>
    </xf>
    <xf numFmtId="0" fontId="6" fillId="0" borderId="0" xfId="1" applyFont="1" applyFill="1" applyAlignment="1">
      <alignment horizontal="justify" vertical="justify" wrapText="1" readingOrder="2"/>
    </xf>
    <xf numFmtId="169" fontId="6" fillId="0" borderId="0" xfId="1" applyNumberFormat="1" applyFont="1" applyFill="1" applyAlignment="1">
      <alignment horizontal="right" vertical="center" readingOrder="2"/>
    </xf>
    <xf numFmtId="169" fontId="8" fillId="0" borderId="0" xfId="1" applyNumberFormat="1" applyFont="1" applyFill="1" applyBorder="1" applyAlignment="1">
      <alignment horizontal="right" vertical="center" readingOrder="2"/>
    </xf>
    <xf numFmtId="169" fontId="6" fillId="0" borderId="2" xfId="1" applyNumberFormat="1" applyFont="1" applyFill="1" applyBorder="1" applyAlignment="1">
      <alignment horizontal="right" vertical="center" readingOrder="2"/>
    </xf>
    <xf numFmtId="169" fontId="11" fillId="0" borderId="0" xfId="0" applyNumberFormat="1" applyFont="1" applyFill="1" applyBorder="1" applyAlignment="1">
      <alignment horizontal="right" vertical="center" readingOrder="2"/>
    </xf>
    <xf numFmtId="169" fontId="12" fillId="0" borderId="4" xfId="0" applyNumberFormat="1" applyFont="1" applyFill="1" applyBorder="1" applyAlignment="1">
      <alignment horizontal="right" vertical="center" readingOrder="2"/>
    </xf>
    <xf numFmtId="169" fontId="11" fillId="0" borderId="4" xfId="0" applyNumberFormat="1" applyFont="1" applyFill="1" applyBorder="1" applyAlignment="1">
      <alignment horizontal="right" vertical="center" readingOrder="2"/>
    </xf>
    <xf numFmtId="49" fontId="11" fillId="0" borderId="0" xfId="0" applyNumberFormat="1" applyFont="1" applyFill="1" applyAlignment="1">
      <alignment horizontal="justify" vertical="center" readingOrder="2"/>
    </xf>
    <xf numFmtId="49" fontId="11" fillId="0" borderId="0" xfId="0" applyNumberFormat="1" applyFont="1" applyFill="1" applyAlignment="1">
      <alignment horizontal="justify" vertical="center" wrapText="1" readingOrder="2"/>
    </xf>
    <xf numFmtId="169" fontId="12" fillId="0" borderId="0" xfId="0" applyNumberFormat="1" applyFont="1" applyFill="1" applyBorder="1" applyAlignment="1">
      <alignment horizontal="center" vertical="center" readingOrder="2"/>
    </xf>
    <xf numFmtId="0" fontId="6" fillId="0" borderId="0" xfId="1" applyFont="1" applyFill="1" applyAlignment="1">
      <alignment vertical="center" readingOrder="2"/>
    </xf>
    <xf numFmtId="0" fontId="8" fillId="0" borderId="3" xfId="1" applyFont="1" applyFill="1" applyBorder="1" applyAlignment="1">
      <alignment horizontal="right" vertical="center" readingOrder="2"/>
    </xf>
    <xf numFmtId="0" fontId="7" fillId="0" borderId="0" xfId="1" applyFont="1" applyFill="1" applyAlignment="1">
      <alignment vertical="center" readingOrder="2"/>
    </xf>
    <xf numFmtId="0" fontId="8" fillId="0" borderId="3" xfId="1" applyFont="1" applyFill="1" applyBorder="1" applyAlignment="1">
      <alignment horizontal="center" vertical="center" wrapText="1" readingOrder="2"/>
    </xf>
    <xf numFmtId="0" fontId="8" fillId="0" borderId="0" xfId="1" applyFont="1" applyFill="1" applyAlignment="1">
      <alignment vertical="center" readingOrder="2"/>
    </xf>
    <xf numFmtId="0" fontId="7" fillId="0" borderId="0" xfId="1" applyFont="1" applyFill="1" applyAlignment="1">
      <alignment horizontal="center" vertical="center" readingOrder="2"/>
    </xf>
    <xf numFmtId="0" fontId="8" fillId="0" borderId="2" xfId="1" applyFont="1" applyFill="1" applyBorder="1" applyAlignment="1">
      <alignment horizontal="right" vertical="center" readingOrder="2"/>
    </xf>
    <xf numFmtId="0" fontId="8" fillId="0" borderId="0" xfId="1" applyFont="1" applyFill="1" applyAlignment="1">
      <alignment horizontal="right" vertical="center" readingOrder="2"/>
    </xf>
    <xf numFmtId="166" fontId="6" fillId="0" borderId="0" xfId="1" applyNumberFormat="1" applyFont="1" applyFill="1" applyAlignment="1">
      <alignment horizontal="center" vertical="center" readingOrder="2"/>
    </xf>
    <xf numFmtId="166" fontId="6" fillId="0" borderId="0" xfId="1" applyNumberFormat="1" applyFont="1" applyFill="1" applyAlignment="1">
      <alignment vertical="center" readingOrder="2"/>
    </xf>
    <xf numFmtId="169" fontId="6" fillId="0" borderId="0" xfId="1" applyNumberFormat="1" applyFont="1" applyFill="1" applyAlignment="1">
      <alignment vertical="center" readingOrder="2"/>
    </xf>
    <xf numFmtId="0" fontId="6" fillId="0" borderId="0" xfId="1" applyFont="1" applyFill="1" applyAlignment="1">
      <alignment horizontal="distributed" vertical="center" readingOrder="2"/>
    </xf>
    <xf numFmtId="0" fontId="6" fillId="0" borderId="0" xfId="1" applyFont="1" applyFill="1" applyAlignment="1">
      <alignment horizontal="right" vertical="center" wrapText="1" readingOrder="2"/>
    </xf>
    <xf numFmtId="169" fontId="8" fillId="0" borderId="1" xfId="1" applyNumberFormat="1" applyFont="1" applyFill="1" applyBorder="1" applyAlignment="1">
      <alignment horizontal="right" vertical="center" readingOrder="2"/>
    </xf>
    <xf numFmtId="169" fontId="13" fillId="0" borderId="1" xfId="0" applyNumberFormat="1" applyFont="1" applyFill="1" applyBorder="1" applyAlignment="1">
      <alignment horizontal="right" vertical="center" readingOrder="2"/>
    </xf>
    <xf numFmtId="0" fontId="6" fillId="0" borderId="0" xfId="1" applyFont="1" applyFill="1" applyAlignment="1">
      <alignment horizontal="right" vertical="center" readingOrder="2"/>
    </xf>
    <xf numFmtId="0" fontId="8" fillId="0" borderId="0" xfId="1" applyFont="1" applyFill="1" applyBorder="1" applyAlignment="1">
      <alignment horizontal="center" vertical="center" readingOrder="2"/>
    </xf>
    <xf numFmtId="0" fontId="6" fillId="0" borderId="3" xfId="1" applyFont="1" applyFill="1" applyBorder="1" applyAlignment="1">
      <alignment vertical="center" readingOrder="2"/>
    </xf>
    <xf numFmtId="0" fontId="8" fillId="0" borderId="0" xfId="1" applyFont="1" applyFill="1" applyBorder="1" applyAlignment="1">
      <alignment vertical="center" readingOrder="2"/>
    </xf>
    <xf numFmtId="0" fontId="6" fillId="0" borderId="3" xfId="1" applyFont="1" applyFill="1" applyBorder="1" applyAlignment="1">
      <alignment horizontal="right" vertical="center" wrapText="1" readingOrder="2"/>
    </xf>
    <xf numFmtId="0" fontId="7" fillId="0" borderId="0" xfId="1" applyFont="1" applyFill="1" applyBorder="1" applyAlignment="1">
      <alignment horizontal="center" vertical="center" readingOrder="2"/>
    </xf>
    <xf numFmtId="0" fontId="8" fillId="0" borderId="0" xfId="2" applyFont="1" applyFill="1" applyAlignment="1">
      <alignment horizontal="right" vertical="center" indent="1" readingOrder="2"/>
    </xf>
    <xf numFmtId="4" fontId="8" fillId="0" borderId="0" xfId="2" applyNumberFormat="1" applyFont="1" applyFill="1" applyAlignment="1">
      <alignment vertical="center" readingOrder="2"/>
    </xf>
    <xf numFmtId="0" fontId="6" fillId="0" borderId="0" xfId="2" applyFont="1" applyFill="1" applyAlignment="1">
      <alignment horizontal="right" vertical="center" readingOrder="2"/>
    </xf>
    <xf numFmtId="0" fontId="6" fillId="0" borderId="0" xfId="2" applyFont="1" applyFill="1" applyBorder="1" applyAlignment="1">
      <alignment horizontal="right" vertical="center" readingOrder="2"/>
    </xf>
    <xf numFmtId="0" fontId="12" fillId="0" borderId="0" xfId="0" applyFont="1" applyFill="1" applyAlignment="1">
      <alignment horizontal="center" vertical="center" wrapText="1" readingOrder="2"/>
    </xf>
    <xf numFmtId="169" fontId="6" fillId="0" borderId="0" xfId="2" applyNumberFormat="1" applyFont="1" applyFill="1" applyAlignment="1">
      <alignment horizontal="right" vertical="center" readingOrder="2"/>
    </xf>
    <xf numFmtId="0" fontId="6" fillId="0" borderId="0" xfId="1" applyFont="1" applyFill="1" applyBorder="1" applyAlignment="1">
      <alignment vertical="center" readingOrder="2"/>
    </xf>
    <xf numFmtId="169" fontId="11" fillId="0" borderId="4" xfId="0" applyNumberFormat="1" applyFont="1" applyFill="1" applyBorder="1" applyAlignment="1">
      <alignment vertical="center" wrapText="1" readingOrder="2"/>
    </xf>
    <xf numFmtId="170" fontId="6" fillId="0" borderId="0" xfId="1" applyNumberFormat="1" applyFont="1" applyFill="1" applyAlignment="1">
      <alignment vertical="center" readingOrder="2"/>
    </xf>
    <xf numFmtId="0" fontId="12" fillId="0" borderId="0" xfId="0" applyFont="1" applyFill="1" applyAlignment="1">
      <alignment horizontal="right" vertical="center" readingOrder="2"/>
    </xf>
    <xf numFmtId="0" fontId="11" fillId="0" borderId="0" xfId="0" applyFont="1" applyFill="1" applyAlignment="1">
      <alignment horizontal="center" vertical="center" wrapText="1" readingOrder="2"/>
    </xf>
    <xf numFmtId="165" fontId="6" fillId="0" borderId="3" xfId="1" applyNumberFormat="1" applyFont="1" applyFill="1" applyBorder="1" applyAlignment="1">
      <alignment vertical="center" readingOrder="2"/>
    </xf>
    <xf numFmtId="0" fontId="6" fillId="0" borderId="0" xfId="1" applyFont="1" applyFill="1" applyBorder="1" applyAlignment="1">
      <alignment horizontal="right" vertical="center" wrapText="1" readingOrder="2"/>
    </xf>
    <xf numFmtId="0" fontId="9" fillId="0" borderId="0" xfId="1" applyFont="1" applyFill="1" applyAlignment="1">
      <alignment vertical="center" readingOrder="2"/>
    </xf>
    <xf numFmtId="0" fontId="2" fillId="0" borderId="0" xfId="0" applyFont="1" applyFill="1" applyBorder="1" applyAlignment="1">
      <alignment horizontal="center" vertical="center" wrapText="1" readingOrder="2"/>
    </xf>
    <xf numFmtId="169" fontId="12" fillId="0" borderId="0" xfId="0" applyNumberFormat="1" applyFont="1" applyFill="1" applyBorder="1" applyAlignment="1">
      <alignment horizontal="right" vertical="center" readingOrder="2"/>
    </xf>
    <xf numFmtId="0" fontId="11" fillId="0" borderId="0" xfId="0" applyFont="1" applyFill="1" applyBorder="1" applyAlignment="1">
      <alignment horizontal="right" vertical="center" readingOrder="2"/>
    </xf>
    <xf numFmtId="0" fontId="11" fillId="0" borderId="0" xfId="0" applyFont="1" applyFill="1" applyAlignment="1">
      <alignment vertical="center" readingOrder="2"/>
    </xf>
    <xf numFmtId="0" fontId="3" fillId="0" borderId="0" xfId="0" applyFont="1" applyFill="1" applyAlignment="1">
      <alignment vertical="center" wrapText="1" readingOrder="2"/>
    </xf>
    <xf numFmtId="169" fontId="11" fillId="0" borderId="0" xfId="0" applyNumberFormat="1" applyFont="1" applyFill="1" applyAlignment="1">
      <alignment horizontal="center" vertical="center" wrapText="1" readingOrder="2"/>
    </xf>
    <xf numFmtId="0" fontId="3" fillId="0" borderId="0" xfId="1" applyFont="1" applyFill="1" applyAlignment="1">
      <alignment horizontal="center" vertical="center"/>
    </xf>
    <xf numFmtId="0" fontId="3" fillId="0" borderId="0" xfId="1" applyFont="1" applyFill="1" applyBorder="1" applyAlignment="1">
      <alignment horizontal="center" vertical="center"/>
    </xf>
    <xf numFmtId="0" fontId="12" fillId="0" borderId="3" xfId="0" applyNumberFormat="1" applyFont="1" applyFill="1" applyBorder="1" applyAlignment="1">
      <alignment horizontal="center" vertical="center" wrapText="1" readingOrder="2"/>
    </xf>
    <xf numFmtId="0" fontId="3" fillId="0" borderId="0" xfId="1" applyFont="1" applyFill="1" applyAlignment="1">
      <alignment vertical="center" readingOrder="2"/>
    </xf>
    <xf numFmtId="49" fontId="12" fillId="0" borderId="3" xfId="0" applyNumberFormat="1" applyFont="1" applyFill="1" applyBorder="1" applyAlignment="1">
      <alignment horizontal="center" vertical="center" wrapText="1" readingOrder="2"/>
    </xf>
    <xf numFmtId="0" fontId="6" fillId="0" borderId="0" xfId="1" applyFont="1" applyFill="1" applyBorder="1" applyAlignment="1">
      <alignment horizontal="center" vertical="center"/>
    </xf>
    <xf numFmtId="0" fontId="6" fillId="0" borderId="0" xfId="1" applyFont="1" applyFill="1" applyAlignment="1">
      <alignment horizontal="center" vertical="center"/>
    </xf>
    <xf numFmtId="167" fontId="3" fillId="0" borderId="0" xfId="1" applyNumberFormat="1" applyFont="1" applyFill="1" applyAlignment="1">
      <alignment vertical="center" readingOrder="2"/>
    </xf>
    <xf numFmtId="49" fontId="3" fillId="0" borderId="0" xfId="1" applyNumberFormat="1" applyFont="1" applyFill="1" applyAlignment="1">
      <alignment horizontal="right" vertical="center"/>
    </xf>
    <xf numFmtId="0" fontId="6" fillId="0" borderId="0" xfId="1" applyFont="1" applyFill="1" applyAlignment="1">
      <alignment vertical="top" readingOrder="2"/>
    </xf>
    <xf numFmtId="168" fontId="6" fillId="0" borderId="0" xfId="1" applyNumberFormat="1" applyFont="1" applyFill="1" applyAlignment="1">
      <alignment horizontal="right" vertical="center" readingOrder="2"/>
    </xf>
    <xf numFmtId="0" fontId="6" fillId="0" borderId="0" xfId="1" applyFont="1" applyFill="1" applyAlignment="1">
      <alignment vertical="center"/>
    </xf>
    <xf numFmtId="0" fontId="6" fillId="0" borderId="3" xfId="1" applyFont="1" applyFill="1" applyBorder="1" applyAlignment="1">
      <alignment horizontal="right" vertical="center" readingOrder="2"/>
    </xf>
    <xf numFmtId="0" fontId="6" fillId="0" borderId="0" xfId="1" applyFont="1" applyFill="1" applyBorder="1" applyAlignment="1">
      <alignment horizontal="center" vertical="center" wrapText="1" readingOrder="2"/>
    </xf>
    <xf numFmtId="0" fontId="6" fillId="0" borderId="0" xfId="1" applyFont="1" applyFill="1" applyAlignment="1">
      <alignment readingOrder="2"/>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3" xfId="1" applyFont="1" applyFill="1" applyBorder="1" applyAlignment="1">
      <alignment horizontal="right" vertical="center"/>
    </xf>
    <xf numFmtId="0" fontId="6" fillId="0" borderId="0" xfId="1" applyFont="1" applyFill="1" applyAlignment="1">
      <alignment horizontal="center" vertical="center" readingOrder="2"/>
    </xf>
    <xf numFmtId="0" fontId="8" fillId="0" borderId="0" xfId="1" applyFont="1" applyFill="1" applyAlignment="1">
      <alignment horizontal="right" vertical="center" wrapText="1" readingOrder="2"/>
    </xf>
    <xf numFmtId="0" fontId="8" fillId="0" borderId="0" xfId="1" applyFont="1" applyFill="1" applyBorder="1" applyAlignment="1">
      <alignment horizontal="center" vertical="center" wrapText="1" readingOrder="2"/>
    </xf>
    <xf numFmtId="0" fontId="8" fillId="0" borderId="0" xfId="1" applyFont="1" applyFill="1" applyAlignment="1">
      <alignment horizontal="center" vertical="center" wrapText="1" readingOrder="2"/>
    </xf>
    <xf numFmtId="169" fontId="14" fillId="0" borderId="2" xfId="0" applyNumberFormat="1" applyFont="1" applyFill="1" applyBorder="1" applyAlignment="1">
      <alignment horizontal="right" vertical="center" readingOrder="2"/>
    </xf>
    <xf numFmtId="169" fontId="13" fillId="0" borderId="8" xfId="0" applyNumberFormat="1" applyFont="1" applyFill="1" applyBorder="1" applyAlignment="1">
      <alignment horizontal="right" vertical="center" readingOrder="2"/>
    </xf>
    <xf numFmtId="169" fontId="8" fillId="0" borderId="3" xfId="1" applyNumberFormat="1" applyFont="1" applyFill="1" applyBorder="1" applyAlignment="1">
      <alignment horizontal="right" vertical="center" readingOrder="2"/>
    </xf>
    <xf numFmtId="165" fontId="6" fillId="0" borderId="0" xfId="1" applyNumberFormat="1" applyFont="1" applyFill="1" applyAlignment="1">
      <alignment horizontal="center" vertical="center" readingOrder="2"/>
    </xf>
    <xf numFmtId="0" fontId="8" fillId="0" borderId="3" xfId="1" applyFont="1" applyFill="1" applyBorder="1" applyAlignment="1">
      <alignment horizontal="center" vertical="center" readingOrder="2"/>
    </xf>
    <xf numFmtId="165" fontId="8" fillId="0" borderId="0" xfId="1" applyNumberFormat="1" applyFont="1" applyFill="1" applyAlignment="1">
      <alignment horizontal="center" vertical="center" readingOrder="2"/>
    </xf>
    <xf numFmtId="166" fontId="8" fillId="0" borderId="0" xfId="1" applyNumberFormat="1" applyFont="1" applyFill="1" applyAlignment="1">
      <alignment horizontal="center" vertical="center" readingOrder="2"/>
    </xf>
    <xf numFmtId="37" fontId="8" fillId="0" borderId="0" xfId="1" applyNumberFormat="1" applyFont="1" applyFill="1" applyAlignment="1">
      <alignment horizontal="right" vertical="center" readingOrder="2"/>
    </xf>
    <xf numFmtId="169" fontId="14" fillId="0" borderId="3" xfId="0" applyNumberFormat="1" applyFont="1" applyFill="1" applyBorder="1" applyAlignment="1">
      <alignment horizontal="right" vertical="center" readingOrder="2"/>
    </xf>
    <xf numFmtId="0" fontId="1" fillId="0" borderId="0" xfId="0" applyFont="1" applyFill="1" applyBorder="1" applyAlignment="1">
      <alignment horizontal="center" vertical="center" wrapText="1" readingOrder="2"/>
    </xf>
    <xf numFmtId="0" fontId="3" fillId="0" borderId="0" xfId="0" applyFont="1" applyFill="1" applyAlignment="1">
      <alignment vertical="center"/>
    </xf>
    <xf numFmtId="0" fontId="3" fillId="0" borderId="0" xfId="0" applyFont="1" applyFill="1"/>
    <xf numFmtId="49" fontId="12" fillId="0" borderId="0" xfId="0" applyNumberFormat="1" applyFont="1" applyFill="1" applyAlignment="1">
      <alignment vertical="center" wrapText="1" readingOrder="2"/>
    </xf>
    <xf numFmtId="49" fontId="12" fillId="0" borderId="0" xfId="0" applyNumberFormat="1" applyFont="1" applyFill="1" applyAlignment="1">
      <alignment horizontal="right" vertical="center" wrapText="1" readingOrder="2"/>
    </xf>
    <xf numFmtId="49" fontId="12" fillId="0" borderId="0" xfId="0" applyNumberFormat="1" applyFont="1" applyFill="1" applyBorder="1" applyAlignment="1">
      <alignment horizontal="right" vertical="center" wrapText="1" readingOrder="2"/>
    </xf>
    <xf numFmtId="171" fontId="7" fillId="0" borderId="0" xfId="0" applyNumberFormat="1" applyFont="1" applyFill="1" applyAlignment="1">
      <alignment horizontal="right" vertical="center" readingOrder="2"/>
    </xf>
    <xf numFmtId="171" fontId="8" fillId="0" borderId="0" xfId="0" applyNumberFormat="1" applyFont="1" applyFill="1" applyAlignment="1">
      <alignment horizontal="right" vertical="center" readingOrder="2"/>
    </xf>
    <xf numFmtId="3" fontId="6" fillId="0" borderId="0" xfId="0" applyNumberFormat="1" applyFont="1" applyFill="1" applyBorder="1" applyAlignment="1">
      <alignment horizontal="center" vertical="center" readingOrder="2"/>
    </xf>
    <xf numFmtId="0" fontId="11" fillId="0" borderId="0" xfId="0" applyFont="1" applyFill="1" applyAlignment="1">
      <alignment horizontal="center" vertical="center" readingOrder="2"/>
    </xf>
    <xf numFmtId="49" fontId="11" fillId="0" borderId="0" xfId="0" applyNumberFormat="1" applyFont="1" applyFill="1" applyAlignment="1">
      <alignment horizontal="right" vertical="center" wrapText="1" readingOrder="2"/>
    </xf>
    <xf numFmtId="0" fontId="12" fillId="0" borderId="0" xfId="0" applyFont="1" applyFill="1" applyAlignment="1">
      <alignment vertical="center" readingOrder="2"/>
    </xf>
    <xf numFmtId="0" fontId="11" fillId="0" borderId="0" xfId="0" applyFont="1" applyFill="1" applyAlignment="1">
      <alignment horizontal="center" readingOrder="2"/>
    </xf>
    <xf numFmtId="0" fontId="8" fillId="0" borderId="0" xfId="0" applyFont="1" applyFill="1" applyAlignment="1">
      <alignment horizontal="right" readingOrder="2"/>
    </xf>
    <xf numFmtId="0" fontId="12" fillId="0" borderId="3" xfId="0" applyFont="1" applyFill="1" applyBorder="1" applyAlignment="1">
      <alignment horizontal="center" readingOrder="2"/>
    </xf>
    <xf numFmtId="0" fontId="6" fillId="0" borderId="7" xfId="1" applyFont="1" applyFill="1" applyBorder="1" applyAlignment="1">
      <alignment horizontal="right" vertical="center" readingOrder="2"/>
    </xf>
    <xf numFmtId="0" fontId="6" fillId="0" borderId="9" xfId="1" applyFont="1" applyFill="1" applyBorder="1" applyAlignment="1">
      <alignment horizontal="right" vertical="center" readingOrder="2"/>
    </xf>
    <xf numFmtId="169" fontId="8" fillId="0" borderId="10" xfId="1" applyNumberFormat="1" applyFont="1" applyFill="1" applyBorder="1" applyAlignment="1">
      <alignment horizontal="right" vertical="center" readingOrder="2"/>
    </xf>
    <xf numFmtId="3" fontId="6" fillId="0" borderId="0" xfId="1" applyNumberFormat="1" applyFont="1" applyFill="1" applyAlignment="1">
      <alignment vertical="center" readingOrder="2"/>
    </xf>
    <xf numFmtId="169" fontId="6" fillId="0" borderId="2" xfId="0" applyNumberFormat="1" applyFont="1" applyFill="1" applyBorder="1" applyAlignment="1">
      <alignment horizontal="right" vertical="center" readingOrder="2"/>
    </xf>
    <xf numFmtId="169" fontId="8" fillId="0" borderId="2" xfId="1" applyNumberFormat="1" applyFont="1" applyFill="1" applyBorder="1" applyAlignment="1">
      <alignment horizontal="right" vertical="center" readingOrder="2"/>
    </xf>
    <xf numFmtId="169" fontId="8" fillId="0" borderId="2" xfId="0" applyNumberFormat="1" applyFont="1" applyFill="1" applyBorder="1" applyAlignment="1">
      <alignment horizontal="right" vertical="center" readingOrder="2"/>
    </xf>
    <xf numFmtId="169" fontId="11" fillId="0" borderId="2" xfId="0" applyNumberFormat="1" applyFont="1" applyFill="1" applyBorder="1" applyAlignment="1">
      <alignment horizontal="right" vertical="center" readingOrder="2"/>
    </xf>
    <xf numFmtId="169" fontId="8" fillId="0" borderId="1" xfId="0" applyNumberFormat="1" applyFont="1" applyFill="1" applyBorder="1" applyAlignment="1">
      <alignment horizontal="right" vertical="center" readingOrder="2"/>
    </xf>
    <xf numFmtId="0" fontId="11" fillId="0" borderId="0" xfId="0" applyFont="1" applyFill="1" applyAlignment="1">
      <alignment vertical="center" wrapText="1" readingOrder="2"/>
    </xf>
    <xf numFmtId="172" fontId="11" fillId="0" borderId="0" xfId="0" applyNumberFormat="1" applyFont="1" applyFill="1" applyBorder="1" applyAlignment="1">
      <alignment horizontal="right" vertical="center" readingOrder="2"/>
    </xf>
    <xf numFmtId="0" fontId="6" fillId="0" borderId="0" xfId="1" applyFont="1" applyFill="1" applyAlignment="1">
      <alignment vertical="center" wrapText="1" readingOrder="2"/>
    </xf>
    <xf numFmtId="0" fontId="12" fillId="0" borderId="0" xfId="0" applyFont="1" applyFill="1" applyAlignment="1">
      <alignment vertical="center" wrapText="1" readingOrder="2"/>
    </xf>
    <xf numFmtId="0" fontId="10" fillId="0" borderId="0" xfId="0" applyFont="1" applyFill="1" applyAlignment="1">
      <alignment vertical="center" wrapText="1" readingOrder="2"/>
    </xf>
    <xf numFmtId="0" fontId="11" fillId="0" borderId="0" xfId="0" applyFont="1" applyFill="1" applyAlignment="1">
      <alignment vertical="top" wrapText="1" readingOrder="2"/>
    </xf>
    <xf numFmtId="0" fontId="6" fillId="0" borderId="3" xfId="1" applyFont="1" applyFill="1" applyBorder="1" applyAlignment="1">
      <alignment horizontal="center" vertical="center" readingOrder="2"/>
    </xf>
    <xf numFmtId="0" fontId="8" fillId="0" borderId="0" xfId="1" applyFont="1" applyFill="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right" vertical="center" wrapText="1" readingOrder="2"/>
    </xf>
    <xf numFmtId="0" fontId="3" fillId="0" borderId="0" xfId="0" applyFont="1" applyFill="1" applyAlignment="1">
      <alignment horizontal="right" vertical="center" readingOrder="2"/>
    </xf>
    <xf numFmtId="0" fontId="3" fillId="0" borderId="0" xfId="0" applyFont="1" applyFill="1" applyAlignment="1">
      <alignment horizontal="center" vertical="center" readingOrder="2"/>
    </xf>
    <xf numFmtId="0" fontId="3" fillId="0" borderId="0" xfId="0" applyFont="1" applyFill="1" applyAlignment="1">
      <alignment horizontal="right" vertical="center" wrapText="1" readingOrder="2"/>
    </xf>
    <xf numFmtId="0" fontId="1" fillId="0" borderId="3"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0" fontId="12" fillId="0" borderId="3" xfId="0" applyFont="1" applyFill="1" applyBorder="1" applyAlignment="1">
      <alignment horizontal="center" vertical="center" wrapText="1" readingOrder="2"/>
    </xf>
    <xf numFmtId="0" fontId="12" fillId="0" borderId="3" xfId="0" applyFont="1" applyFill="1" applyBorder="1" applyAlignment="1">
      <alignment horizontal="center" vertical="center" readingOrder="2"/>
    </xf>
    <xf numFmtId="0" fontId="8" fillId="0" borderId="0" xfId="1" applyFont="1" applyFill="1" applyBorder="1" applyAlignment="1">
      <alignment horizontal="center" vertical="top" readingOrder="2"/>
    </xf>
    <xf numFmtId="0" fontId="1" fillId="0" borderId="3" xfId="0" applyFont="1" applyFill="1" applyBorder="1" applyAlignment="1">
      <alignment horizontal="center" vertical="center" wrapText="1" readingOrder="2"/>
    </xf>
    <xf numFmtId="0" fontId="12" fillId="0" borderId="3" xfId="0" applyFont="1" applyFill="1" applyBorder="1" applyAlignment="1">
      <alignment horizontal="center" vertical="center" readingOrder="2"/>
    </xf>
    <xf numFmtId="0" fontId="11" fillId="0" borderId="0" xfId="0" applyFont="1" applyFill="1" applyBorder="1" applyAlignment="1">
      <alignment horizontal="right" vertical="top" wrapText="1" readingOrder="2"/>
    </xf>
    <xf numFmtId="3" fontId="11" fillId="0" borderId="4" xfId="0" applyNumberFormat="1" applyFont="1" applyFill="1" applyBorder="1" applyAlignment="1">
      <alignment horizontal="right" vertical="center" readingOrder="2"/>
    </xf>
    <xf numFmtId="169" fontId="14" fillId="0" borderId="0" xfId="0" applyNumberFormat="1" applyFont="1" applyFill="1" applyBorder="1" applyAlignment="1">
      <alignment horizontal="right" vertical="center" readingOrder="2"/>
    </xf>
    <xf numFmtId="169" fontId="13" fillId="0" borderId="0" xfId="0" applyNumberFormat="1" applyFont="1" applyFill="1" applyBorder="1" applyAlignment="1">
      <alignment horizontal="right" vertical="center" readingOrder="2"/>
    </xf>
    <xf numFmtId="169" fontId="3" fillId="0" borderId="0" xfId="1" applyNumberFormat="1" applyFont="1" applyFill="1" applyAlignment="1">
      <alignment vertical="center" readingOrder="2"/>
    </xf>
    <xf numFmtId="49" fontId="11" fillId="0" borderId="0" xfId="0" applyNumberFormat="1" applyFont="1" applyFill="1" applyAlignment="1">
      <alignment horizontal="right" vertical="center" readingOrder="2"/>
    </xf>
    <xf numFmtId="49" fontId="12" fillId="0" borderId="0" xfId="0" applyNumberFormat="1" applyFont="1" applyFill="1" applyBorder="1" applyAlignment="1">
      <alignment horizontal="right" vertical="center" readingOrder="2"/>
    </xf>
    <xf numFmtId="49" fontId="10" fillId="0" borderId="0" xfId="0" applyNumberFormat="1" applyFont="1" applyFill="1" applyBorder="1" applyAlignment="1">
      <alignment horizontal="right" vertical="center" readingOrder="2"/>
    </xf>
    <xf numFmtId="49" fontId="11" fillId="0" borderId="0" xfId="0" applyNumberFormat="1" applyFont="1" applyFill="1" applyBorder="1" applyAlignment="1">
      <alignment horizontal="center" vertical="center" readingOrder="2"/>
    </xf>
    <xf numFmtId="0" fontId="3" fillId="0" borderId="0" xfId="0" applyFont="1" applyFill="1" applyAlignment="1"/>
    <xf numFmtId="49" fontId="12" fillId="0" borderId="3" xfId="0" applyNumberFormat="1" applyFont="1" applyFill="1" applyBorder="1" applyAlignment="1">
      <alignment horizontal="center" vertical="center" readingOrder="2"/>
    </xf>
    <xf numFmtId="0" fontId="10" fillId="0" borderId="0" xfId="0" applyFont="1" applyFill="1" applyAlignment="1">
      <alignment vertical="center" readingOrder="2"/>
    </xf>
    <xf numFmtId="0" fontId="1" fillId="0" borderId="0" xfId="0" applyFont="1" applyFill="1" applyBorder="1" applyAlignment="1">
      <alignment horizontal="center" vertical="center" readingOrder="2"/>
    </xf>
    <xf numFmtId="0" fontId="8" fillId="0" borderId="0" xfId="1"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8" fillId="0" borderId="2" xfId="1" applyFont="1" applyFill="1" applyBorder="1" applyAlignment="1">
      <alignment horizontal="right" vertical="center"/>
    </xf>
    <xf numFmtId="0" fontId="12" fillId="0" borderId="3" xfId="0" applyFont="1" applyFill="1" applyBorder="1" applyAlignment="1">
      <alignment horizontal="center" wrapText="1" readingOrder="2"/>
    </xf>
    <xf numFmtId="0" fontId="12" fillId="0" borderId="0" xfId="0" applyFont="1" applyFill="1" applyAlignment="1">
      <alignment horizontal="center" wrapText="1" readingOrder="2"/>
    </xf>
    <xf numFmtId="0" fontId="11" fillId="0" borderId="0" xfId="0" applyFont="1" applyFill="1" applyAlignment="1">
      <alignment horizontal="right" vertical="center" wrapText="1" readingOrder="2"/>
    </xf>
    <xf numFmtId="3" fontId="3" fillId="0" borderId="0" xfId="1" applyNumberFormat="1" applyFont="1" applyFill="1" applyAlignment="1">
      <alignment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right" vertical="center" wrapText="1" readingOrder="2"/>
    </xf>
    <xf numFmtId="0" fontId="11" fillId="0" borderId="0" xfId="0" applyFont="1" applyFill="1" applyBorder="1" applyAlignment="1">
      <alignment horizontal="right" vertical="top" wrapText="1" readingOrder="2"/>
    </xf>
    <xf numFmtId="0" fontId="3" fillId="0" borderId="0" xfId="0" applyFont="1" applyFill="1" applyAlignment="1">
      <alignment horizontal="center" vertical="center" readingOrder="2"/>
    </xf>
    <xf numFmtId="0" fontId="12" fillId="0" borderId="3" xfId="0" applyFont="1" applyFill="1" applyBorder="1" applyAlignment="1">
      <alignment horizontal="center" vertical="center" wrapText="1" readingOrder="2"/>
    </xf>
    <xf numFmtId="0" fontId="12" fillId="0" borderId="3" xfId="0"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right" vertical="center" wrapText="1" readingOrder="2"/>
    </xf>
    <xf numFmtId="169" fontId="8" fillId="2" borderId="0" xfId="0" applyNumberFormat="1" applyFont="1" applyFill="1" applyAlignment="1">
      <alignment horizontal="right" vertical="center" readingOrder="2"/>
    </xf>
    <xf numFmtId="169" fontId="8" fillId="3" borderId="0" xfId="1" applyNumberFormat="1" applyFont="1" applyFill="1" applyAlignment="1">
      <alignment vertical="center" readingOrder="2"/>
    </xf>
    <xf numFmtId="169" fontId="6" fillId="3" borderId="0" xfId="0" applyNumberFormat="1" applyFont="1" applyFill="1" applyAlignment="1">
      <alignment horizontal="right"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8" fillId="0" borderId="0" xfId="1"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right" vertical="center" wrapText="1" readingOrder="2"/>
    </xf>
    <xf numFmtId="0" fontId="12" fillId="0" borderId="0" xfId="0" applyFont="1" applyFill="1" applyBorder="1" applyAlignment="1">
      <alignment horizontal="center" vertical="center" wrapText="1" readingOrder="2"/>
    </xf>
    <xf numFmtId="0" fontId="6" fillId="0" borderId="0" xfId="1" applyFont="1" applyFill="1" applyBorder="1" applyAlignment="1">
      <alignment horizontal="center" vertical="center" readingOrder="2"/>
    </xf>
    <xf numFmtId="0" fontId="8" fillId="0" borderId="2" xfId="1" applyFont="1" applyFill="1" applyBorder="1" applyAlignment="1">
      <alignment horizontal="center" vertical="center" readingOrder="2"/>
    </xf>
    <xf numFmtId="0" fontId="8" fillId="0" borderId="0" xfId="1" applyFont="1" applyFill="1" applyBorder="1" applyAlignment="1">
      <alignment horizontal="center" vertical="center" readingOrder="2"/>
    </xf>
    <xf numFmtId="0" fontId="6" fillId="0" borderId="3" xfId="1" applyFont="1" applyFill="1" applyBorder="1" applyAlignment="1">
      <alignment horizontal="center" vertical="center" readingOrder="2"/>
    </xf>
    <xf numFmtId="0" fontId="8" fillId="0" borderId="0" xfId="1" applyFont="1" applyFill="1" applyBorder="1" applyAlignment="1">
      <alignment horizontal="right" vertical="center" readingOrder="2"/>
    </xf>
    <xf numFmtId="0" fontId="8" fillId="0" borderId="0" xfId="1" applyFont="1" applyFill="1" applyAlignment="1">
      <alignment horizontal="center" vertical="center" readingOrder="2"/>
    </xf>
    <xf numFmtId="0" fontId="6" fillId="0" borderId="0" xfId="1" applyFont="1" applyFill="1" applyBorder="1" applyAlignment="1">
      <alignment horizontal="right" vertical="center" readingOrder="2"/>
    </xf>
    <xf numFmtId="0" fontId="11" fillId="0" borderId="0" xfId="0" applyFont="1" applyFill="1" applyAlignment="1">
      <alignment horizontal="right" vertical="center" wrapText="1" readingOrder="2"/>
    </xf>
    <xf numFmtId="0" fontId="6" fillId="0" borderId="2" xfId="1" applyFont="1" applyFill="1" applyBorder="1" applyAlignment="1">
      <alignment horizontal="center" vertical="center" readingOrder="2"/>
    </xf>
    <xf numFmtId="0" fontId="11" fillId="0" borderId="0" xfId="0" applyFont="1" applyFill="1" applyBorder="1" applyAlignment="1">
      <alignment horizontal="right" vertical="top" wrapText="1" readingOrder="2"/>
    </xf>
    <xf numFmtId="49" fontId="3" fillId="0" borderId="0" xfId="1" applyNumberFormat="1" applyFont="1" applyFill="1" applyBorder="1" applyAlignment="1">
      <alignment horizontal="right" vertical="center" wrapText="1" readingOrder="2"/>
    </xf>
    <xf numFmtId="0" fontId="1" fillId="0" borderId="0" xfId="0" applyFont="1" applyFill="1" applyAlignment="1">
      <alignment horizontal="right" vertical="center" wrapText="1" readingOrder="2"/>
    </xf>
    <xf numFmtId="0" fontId="2" fillId="0" borderId="0" xfId="0" applyFont="1" applyFill="1" applyAlignment="1">
      <alignment horizontal="right" vertical="center" readingOrder="2"/>
    </xf>
    <xf numFmtId="0" fontId="3" fillId="0" borderId="0" xfId="0" applyFont="1" applyFill="1" applyAlignment="1">
      <alignment horizontal="left" vertical="justify" readingOrder="2"/>
    </xf>
    <xf numFmtId="0" fontId="3" fillId="0" borderId="0" xfId="0" applyFont="1" applyFill="1" applyBorder="1" applyAlignment="1">
      <alignment horizontal="center" vertical="center" readingOrder="2"/>
    </xf>
    <xf numFmtId="0" fontId="3" fillId="0" borderId="0" xfId="0" applyFont="1" applyFill="1" applyAlignment="1">
      <alignment horizontal="right" vertical="center" readingOrder="2"/>
    </xf>
    <xf numFmtId="0" fontId="3" fillId="0" borderId="2" xfId="0" applyFont="1" applyFill="1" applyBorder="1" applyAlignment="1">
      <alignment horizontal="center" vertical="center" readingOrder="2"/>
    </xf>
    <xf numFmtId="0" fontId="3" fillId="0" borderId="0" xfId="0" applyFont="1" applyFill="1" applyAlignment="1">
      <alignment horizontal="center" vertical="center" readingOrder="2"/>
    </xf>
    <xf numFmtId="0" fontId="3" fillId="0" borderId="2" xfId="0" applyFont="1" applyFill="1" applyBorder="1" applyAlignment="1">
      <alignment horizontal="right" vertical="center" readingOrder="2"/>
    </xf>
    <xf numFmtId="0" fontId="3" fillId="0" borderId="0" xfId="0" applyFont="1" applyFill="1" applyAlignment="1">
      <alignment horizontal="right" vertical="center" wrapText="1" readingOrder="2"/>
    </xf>
    <xf numFmtId="0" fontId="1" fillId="0" borderId="3" xfId="0" applyFont="1" applyFill="1" applyBorder="1" applyAlignment="1">
      <alignment horizontal="center" vertical="center" wrapText="1" readingOrder="2"/>
    </xf>
    <xf numFmtId="0" fontId="12" fillId="0" borderId="0" xfId="0" applyFont="1" applyFill="1" applyBorder="1" applyAlignment="1">
      <alignment horizontal="center" vertical="center" wrapText="1" readingOrder="2"/>
    </xf>
    <xf numFmtId="0" fontId="12" fillId="0" borderId="3" xfId="0" applyFont="1" applyFill="1" applyBorder="1" applyAlignment="1">
      <alignment horizontal="center" vertical="center" wrapText="1" readingOrder="2"/>
    </xf>
    <xf numFmtId="49" fontId="6" fillId="0" borderId="0" xfId="1" applyNumberFormat="1" applyFont="1" applyFill="1" applyAlignment="1">
      <alignment horizontal="right" vertical="justify" wrapText="1" readingOrder="2"/>
    </xf>
    <xf numFmtId="0" fontId="12" fillId="0" borderId="0" xfId="0" applyFont="1" applyFill="1" applyAlignment="1">
      <alignment horizontal="center" vertical="center" readingOrder="2"/>
    </xf>
    <xf numFmtId="0" fontId="12" fillId="0" borderId="3" xfId="0" applyFont="1" applyFill="1" applyBorder="1" applyAlignment="1">
      <alignment horizontal="center" vertical="center" readingOrder="2"/>
    </xf>
    <xf numFmtId="0" fontId="6" fillId="0" borderId="0" xfId="1" applyFont="1" applyFill="1" applyAlignment="1">
      <alignment horizontal="center" vertical="center" readingOrder="2"/>
    </xf>
  </cellXfs>
  <cellStyles count="6">
    <cellStyle name="Comma 2" xfId="3" xr:uid="{00000000-0005-0000-0000-000000000000}"/>
    <cellStyle name="MS_Arabic 3" xfId="2" xr:uid="{00000000-0005-0000-0000-000001000000}"/>
    <cellStyle name="Normal 2" xfId="5" xr:uid="{00000000-0005-0000-0000-000003000000}"/>
    <cellStyle name="عادي" xfId="0" builtinId="0"/>
    <cellStyle name="عادي 2" xfId="4" xr:uid="{00000000-0005-0000-0000-000004000000}"/>
    <cellStyle name="عادي 9" xfId="1" xr:uid="{00000000-0005-0000-0000-000005000000}"/>
  </cellStyles>
  <dxfs count="0"/>
  <tableStyles count="0" defaultTableStyle="TableStyleMedium2" defaultPivotStyle="PivotStyleLight16"/>
  <colors>
    <mruColors>
      <color rgb="FFFFCCFF"/>
      <color rgb="FF2860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MR-khaled/Desktop/My%20Documents/&#1578;&#1602;&#1585;&#1610;&#1585;%20&#1605;&#1608;&#1602;&#1601;%20&#1575;&#1604;&#1593;&#1605;&#1604;&#1575;&#1569;%20&#1576;&#1605;&#1603;&#1578;&#1576;%20&#1575;&#1604;&#1582;&#1576;&#158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My%20Documents/&#1578;&#1602;&#1585;&#1610;&#1585;%20&#1605;&#1608;&#1602;&#1601;%20&#1575;&#1604;&#1593;&#1605;&#1604;&#1575;&#1569;%20&#1576;&#1605;&#1603;&#1578;&#1576;%20&#1575;&#1604;&#1582;&#1576;&#158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593;&#1605;&#1604;&#1575;&#1569;%20&#1575;&#1604;&#1605;&#1603;&#1578;&#1576;/K0040%20%20%20&#1588;&#1585;&#1603;&#1577;%20&#1575;&#1604;&#1581;&#1605;&#1575;&#1583;%20&#1604;&#1604;&#1578;&#1580;&#1575;&#1585;&#1577;%20&#1608;&#1575;&#1604;&#1605;&#1602;&#1575;&#1608;&#1604;&#1575;&#1578;/&#1588;&#1585;&#1603;&#1575;&#1578;%20&#1593;&#1576;&#1583;%20&#1575;&#1604;&#1604;&#1607;%20&#1575;&#1604;&#1581;&#1605;&#1575;&#1583;/2018/&#1605;&#1583;&#1575;&#1585;&#1587;%20&#1575;&#1604;&#1578;&#1585;&#1576;&#1610;&#1577;%20&#1608;&#1575;&#1604;&#1578;&#1593;&#1604;&#1610;&#1605;%20&#1600;%2020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sacad/My%20Documents/&#1576;&#1588;&#1610;&#1585;/&#1575;&#1604;&#1593;&#1605;&#1604;&#1575;&#1569;%20&#1575;&#1604;&#1583;&#1575;&#1574;&#1605;&#1608;&#1606;%20&#1604;&#1605;&#1603;&#1578;&#1576;%20&#1575;&#1604;&#1582;&#1576;&#1585;/&#1605;.&#1570;&#1604;%20&#1575;&#1604;&#1588;&#1610;&#1582;/&#1605;&#1572;&#1587;&#1587;&#1577;%20&#1570;&#1604;%20&#1575;&#1604;&#1588;&#1610;&#1582;%20&#1575;&#1604;&#1604;&#1573;&#1578;&#1589;&#1575;&#1604;&#1575;&#1578;%20&#1600;%20&#1605;&#1610;&#1586;&#1575;&#1606;&#1610;&#1577;/&#1605;&#1572;&#1587;&#1587;&#1577;%20&#1570;&#1604;%20&#1575;&#1604;&#1588;&#1610;&#1582;%20&#1605;&#1610;&#1586;&#1575;&#1606;&#1610;&#1577;%202003&#160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R-khaled/Desktop/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Hp/My%20Documents/&#1575;&#1604;&#1579;&#1602;&#1576;&#1577;/1435/&#1605;&#1610;&#1586;&#1575;&#1606;&#1610;&#1575;&#1578;/&#1571;&#1581;&#1605;&#1583;/disk%20f/&#1605;&#1604;&#1601;&#1575;&#1578;%20&#1603;&#1605;&#1576;&#1610;&#1608;&#1578;&#1585;%20&#1575;&#1604;&#1587;&#1603;&#1585;&#1578;&#1575;&#1585;&#1610;&#1577;/&#1575;&#1604;&#1578;&#1602;&#1575;&#1585;&#1610;&#1585;%20&#1575;&#1604;&#1588;&#1607;&#1585;&#1610;&#1577;/i%20i/&#1578;&#1602;&#1585;&#1610;&#1585;%20&#1605;&#1608;&#1602;&#1601;%20&#1575;&#1604;&#1593;&#1605;&#1604;&#1575;&#1569;%20&#1576;&#1605;&#1603;&#1578;&#1576;%20&#1575;&#1604;&#1582;&#1576;&#158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ورقة2"/>
      <sheetName val="ورقة1"/>
      <sheetName val="نموذج لموظفي المكتب"/>
      <sheetName val="قائمة الموظفين"/>
      <sheetName val="جدول بزيارات العملاء (2)"/>
      <sheetName val="عمولة صرف عقد جديد (2)"/>
      <sheetName val="عمولة صرف عقد جديد"/>
      <sheetName val="توزيع العمولات المستحقة"/>
      <sheetName val="نموذج أجازات"/>
      <sheetName val="ملفات بمستودع الاحساء"/>
      <sheetName val="مصروفات المكاتب"/>
      <sheetName val="صرف راتب"/>
      <sheetName val="تصفية مستحقات موظف (2)"/>
      <sheetName val="تصفية مستحقات نيكاسيو"/>
      <sheetName val="موقف المراجعة الدورية"/>
      <sheetName val="موقف المراجعة النهائي"/>
      <sheetName val="أتعاب مكتب الخبر"/>
      <sheetName val="كشف بعملاء المكتب"/>
      <sheetName val="بيانات عن العميل"/>
      <sheetName val="أسماء العملاء بالانجليزي"/>
      <sheetName val="توقيع ميزانيات"/>
      <sheetName val="كشف حساب العملاء"/>
      <sheetName val="جدول زمني"/>
      <sheetName val="نموذج إستلام سيارة"/>
      <sheetName val="مراسلات العملاء"/>
      <sheetName val="جدول زيارات الاسبوعي"/>
      <sheetName val="موقف العملاء12"/>
      <sheetName val="موقف العملاء"/>
      <sheetName val="إيرادات مكتب الخبر"/>
      <sheetName val="تقرير أعمال المكتب"/>
      <sheetName val="تفريغ كشف الحضور"/>
      <sheetName val="كشف الحضور"/>
      <sheetName val="تصريح تنقل"/>
      <sheetName val="نموذج أجازة"/>
      <sheetName val="تليفونات عملاء مكتب الخبر"/>
      <sheetName val="نصيب أتعاب الفروع"/>
      <sheetName val="تذكرة طائرة (E)"/>
      <sheetName val="تذكرة طائرة (3)"/>
      <sheetName val="تذكرة طائرة"/>
      <sheetName val="سند صرف فواتير"/>
      <sheetName val="نوع الخدمة"/>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بيان العمل نيكاسيو"/>
      <sheetName val="بيان العمل نيكاسيو (2)"/>
      <sheetName val="بيان العمل الاسبوعي"/>
      <sheetName val="جدول بزيارات العملاء"/>
      <sheetName val="تذكرة طائرة (2)"/>
      <sheetName val="تصفية مستحقات موظف (3)"/>
      <sheetName val="تصفية مستحقات موظف"/>
      <sheetName val="عمولات مستحقة (2)"/>
      <sheetName val="عمولات مستحقة"/>
      <sheetName val="محضر الاجتماع الأسبوعي"/>
      <sheetName val="محضر الاجتماع الأسبوعي (3)"/>
      <sheetName val="محضر الاجتماع الأسبوعي (2)"/>
      <sheetName val="محضر الاجتماع الأسبوعي (4)"/>
      <sheetName val="محضر الاجتماع الأسبوعي (5)"/>
      <sheetName val="محضر الاجتماع الأسبوعي (6)"/>
      <sheetName val="محضر الاجتماع الأسبوعي (7)"/>
      <sheetName val="محضر الاجتماع الأسبوعي (8)"/>
      <sheetName val="عمولة صرف عقد جديد (3)"/>
      <sheetName val="عمولات مستحقة صابر المهدي"/>
      <sheetName val="عمولات مستحقة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قائمة التدفقات"/>
      <sheetName val="نبذة تاريخية"/>
      <sheetName val="5-3"/>
      <sheetName val="6"/>
      <sheetName val="9-7"/>
      <sheetName val="10"/>
      <sheetName val="13-11"/>
      <sheetName val="16-14"/>
      <sheetName val="إيضاح 15 (2)"/>
      <sheetName val="إيضاح 15 (3)"/>
      <sheetName val="كشف رقم 4"/>
      <sheetName val="كشف رقم 4 (2)"/>
      <sheetName val="إهلاك الأصول 2011 "/>
      <sheetName val="إهلاك الأصول 2008"/>
      <sheetName val="إهلاك الأصول 2007"/>
    </sheetNames>
    <sheetDataSet>
      <sheetData sheetId="0"/>
      <sheetData sheetId="1">
        <row r="7">
          <cell r="B7" t="str">
            <v xml:space="preserve">الأصول </v>
          </cell>
        </row>
      </sheetData>
      <sheetData sheetId="2">
        <row r="2">
          <cell r="B2" t="str">
            <v>شـركـة مـدارس الـتـربـيــة والـتـعـلـيــم الأهـلـيــة</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الغلاف + الفهرس"/>
      <sheetName val="المركز المالي"/>
      <sheetName val="قائمة الدخل"/>
      <sheetName val="قائمة التغيرات"/>
      <sheetName val="التدفقات النقدية"/>
      <sheetName val="نبذة تاريخية"/>
      <sheetName val="إيضاح 3-4-5"/>
      <sheetName val="إيضاح 6"/>
      <sheetName val="إيضاح7-8-9"/>
      <sheetName val="إيضاح10 -11"/>
      <sheetName val="ميزان المراجعة"/>
      <sheetName val="القيود"/>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أسماء ومسلسل العملاء "/>
      <sheetName val="ورقة2"/>
      <sheetName val="نموذج عهدة مستديمة"/>
      <sheetName val="نموذج عهدة مستديمة (2)"/>
      <sheetName val="نموذج لموظفي المكتب"/>
      <sheetName val="قائمة الموظفين"/>
      <sheetName val="عمولة صرف عقد جديد"/>
      <sheetName val="نموذج أجازات"/>
      <sheetName val="تابع ملفات المستودع"/>
      <sheetName val="ملفات بمستودع الاحساء"/>
      <sheetName val="بدل سكن"/>
      <sheetName val="صرف راتب"/>
      <sheetName val="تصفية مستحقات موظف"/>
      <sheetName val="موقف المراجعة الدورية"/>
      <sheetName val="موقف المراجعة النهائي"/>
      <sheetName val="بيانات عن العميل"/>
      <sheetName val="كشف حساب العملاء"/>
      <sheetName val="نموذج إستلام سيارة"/>
      <sheetName val="مراسلات العملاء"/>
      <sheetName val="جدول بزيارات العملاء"/>
      <sheetName val="جدول زيارات الاسبوعي"/>
      <sheetName val="بيان العمل الاسبوعي"/>
      <sheetName val="كشف بعملاء المكتب"/>
      <sheetName val="ملاحظات صابر"/>
      <sheetName val="موقف العملاء"/>
      <sheetName val="إيرادات مكتب الخبر"/>
      <sheetName val="التقرير الشهري المعدل"/>
      <sheetName val="تقرير أعمال المكتب"/>
      <sheetName val="تفريغ كشف الحضور"/>
      <sheetName val="كشف الحضور"/>
      <sheetName val="تصريح تنقل"/>
      <sheetName val="تليفونات عملاء مكتب الخبر"/>
      <sheetName val="تذكرة طائرة"/>
      <sheetName val="سند صرف فواتير"/>
      <sheetName val="جرد مخزن"/>
      <sheetName val="كشف تفريغ"/>
      <sheetName val="جرد خزينة"/>
      <sheetName val="بيان القضايا المرسلة"/>
      <sheetName val="موقف أتعاب العملاء"/>
      <sheetName val="موقف أتعاب العمليات الخاصة"/>
      <sheetName val="أتعاب مسك الدفاتر"/>
      <sheetName val="إيجار المكتب"/>
      <sheetName val="حساب مكتب الخبر لدى الفروع"/>
      <sheetName val="سند قيد يومية"/>
      <sheetName val="ورقة1"/>
      <sheetName val="نموذج إرسال الملفات للإرشيف"/>
      <sheetName val="ورقة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ورقة1">
    <tabColor rgb="FF286090"/>
  </sheetPr>
  <dimension ref="B1:I43"/>
  <sheetViews>
    <sheetView rightToLeft="1" topLeftCell="A16" zoomScale="115" zoomScaleNormal="115" zoomScaleSheetLayoutView="190" zoomScalePageLayoutView="90" workbookViewId="0">
      <selection activeCell="G33" sqref="G33"/>
    </sheetView>
  </sheetViews>
  <sheetFormatPr defaultColWidth="9.375" defaultRowHeight="20.25" x14ac:dyDescent="0.2"/>
  <cols>
    <col min="1" max="1" width="2.375" style="48" customWidth="1"/>
    <col min="2" max="2" width="35.875" style="48" customWidth="1"/>
    <col min="3" max="3" width="7.375" style="48" customWidth="1"/>
    <col min="4" max="4" width="1.5" style="48" customWidth="1"/>
    <col min="5" max="5" width="14" style="48" customWidth="1"/>
    <col min="6" max="6" width="1.125" style="48" customWidth="1"/>
    <col min="7" max="7" width="13.75" style="63" customWidth="1"/>
    <col min="8" max="8" width="2.875" style="48" customWidth="1"/>
    <col min="9" max="9" width="9.625" style="48" bestFit="1" customWidth="1"/>
    <col min="10" max="244" width="9.375" style="48"/>
    <col min="245" max="245" width="12.375" style="48" customWidth="1"/>
    <col min="246" max="246" width="31.625" style="48" customWidth="1"/>
    <col min="247" max="247" width="5" style="48" customWidth="1"/>
    <col min="248" max="248" width="1.625" style="48" customWidth="1"/>
    <col min="249" max="249" width="7.375" style="48" customWidth="1"/>
    <col min="250" max="250" width="2.375" style="48" customWidth="1"/>
    <col min="251" max="251" width="23" style="48" bestFit="1" customWidth="1"/>
    <col min="252" max="252" width="1.375" style="48" customWidth="1"/>
    <col min="253" max="253" width="23" style="48" bestFit="1" customWidth="1"/>
    <col min="254" max="254" width="1.375" style="48" customWidth="1"/>
    <col min="255" max="255" width="19.375" style="48" customWidth="1"/>
    <col min="256" max="256" width="29.375" style="48" customWidth="1"/>
    <col min="257" max="500" width="9.375" style="48"/>
    <col min="501" max="501" width="12.375" style="48" customWidth="1"/>
    <col min="502" max="502" width="31.625" style="48" customWidth="1"/>
    <col min="503" max="503" width="5" style="48" customWidth="1"/>
    <col min="504" max="504" width="1.625" style="48" customWidth="1"/>
    <col min="505" max="505" width="7.375" style="48" customWidth="1"/>
    <col min="506" max="506" width="2.375" style="48" customWidth="1"/>
    <col min="507" max="507" width="23" style="48" bestFit="1" customWidth="1"/>
    <col min="508" max="508" width="1.375" style="48" customWidth="1"/>
    <col min="509" max="509" width="23" style="48" bestFit="1" customWidth="1"/>
    <col min="510" max="510" width="1.375" style="48" customWidth="1"/>
    <col min="511" max="511" width="19.375" style="48" customWidth="1"/>
    <col min="512" max="512" width="29.375" style="48" customWidth="1"/>
    <col min="513" max="756" width="9.375" style="48"/>
    <col min="757" max="757" width="12.375" style="48" customWidth="1"/>
    <col min="758" max="758" width="31.625" style="48" customWidth="1"/>
    <col min="759" max="759" width="5" style="48" customWidth="1"/>
    <col min="760" max="760" width="1.625" style="48" customWidth="1"/>
    <col min="761" max="761" width="7.375" style="48" customWidth="1"/>
    <col min="762" max="762" width="2.375" style="48" customWidth="1"/>
    <col min="763" max="763" width="23" style="48" bestFit="1" customWidth="1"/>
    <col min="764" max="764" width="1.375" style="48" customWidth="1"/>
    <col min="765" max="765" width="23" style="48" bestFit="1" customWidth="1"/>
    <col min="766" max="766" width="1.375" style="48" customWidth="1"/>
    <col min="767" max="767" width="19.375" style="48" customWidth="1"/>
    <col min="768" max="768" width="29.375" style="48" customWidth="1"/>
    <col min="769" max="1012" width="9.375" style="48"/>
    <col min="1013" max="1013" width="12.375" style="48" customWidth="1"/>
    <col min="1014" max="1014" width="31.625" style="48" customWidth="1"/>
    <col min="1015" max="1015" width="5" style="48" customWidth="1"/>
    <col min="1016" max="1016" width="1.625" style="48" customWidth="1"/>
    <col min="1017" max="1017" width="7.375" style="48" customWidth="1"/>
    <col min="1018" max="1018" width="2.375" style="48" customWidth="1"/>
    <col min="1019" max="1019" width="23" style="48" bestFit="1" customWidth="1"/>
    <col min="1020" max="1020" width="1.375" style="48" customWidth="1"/>
    <col min="1021" max="1021" width="23" style="48" bestFit="1" customWidth="1"/>
    <col min="1022" max="1022" width="1.375" style="48" customWidth="1"/>
    <col min="1023" max="1023" width="19.375" style="48" customWidth="1"/>
    <col min="1024" max="1024" width="29.375" style="48" customWidth="1"/>
    <col min="1025" max="1268" width="9.375" style="48"/>
    <col min="1269" max="1269" width="12.375" style="48" customWidth="1"/>
    <col min="1270" max="1270" width="31.625" style="48" customWidth="1"/>
    <col min="1271" max="1271" width="5" style="48" customWidth="1"/>
    <col min="1272" max="1272" width="1.625" style="48" customWidth="1"/>
    <col min="1273" max="1273" width="7.375" style="48" customWidth="1"/>
    <col min="1274" max="1274" width="2.375" style="48" customWidth="1"/>
    <col min="1275" max="1275" width="23" style="48" bestFit="1" customWidth="1"/>
    <col min="1276" max="1276" width="1.375" style="48" customWidth="1"/>
    <col min="1277" max="1277" width="23" style="48" bestFit="1" customWidth="1"/>
    <col min="1278" max="1278" width="1.375" style="48" customWidth="1"/>
    <col min="1279" max="1279" width="19.375" style="48" customWidth="1"/>
    <col min="1280" max="1280" width="29.375" style="48" customWidth="1"/>
    <col min="1281" max="1524" width="9.375" style="48"/>
    <col min="1525" max="1525" width="12.375" style="48" customWidth="1"/>
    <col min="1526" max="1526" width="31.625" style="48" customWidth="1"/>
    <col min="1527" max="1527" width="5" style="48" customWidth="1"/>
    <col min="1528" max="1528" width="1.625" style="48" customWidth="1"/>
    <col min="1529" max="1529" width="7.375" style="48" customWidth="1"/>
    <col min="1530" max="1530" width="2.375" style="48" customWidth="1"/>
    <col min="1531" max="1531" width="23" style="48" bestFit="1" customWidth="1"/>
    <col min="1532" max="1532" width="1.375" style="48" customWidth="1"/>
    <col min="1533" max="1533" width="23" style="48" bestFit="1" customWidth="1"/>
    <col min="1534" max="1534" width="1.375" style="48" customWidth="1"/>
    <col min="1535" max="1535" width="19.375" style="48" customWidth="1"/>
    <col min="1536" max="1536" width="29.375" style="48" customWidth="1"/>
    <col min="1537" max="1780" width="9.375" style="48"/>
    <col min="1781" max="1781" width="12.375" style="48" customWidth="1"/>
    <col min="1782" max="1782" width="31.625" style="48" customWidth="1"/>
    <col min="1783" max="1783" width="5" style="48" customWidth="1"/>
    <col min="1784" max="1784" width="1.625" style="48" customWidth="1"/>
    <col min="1785" max="1785" width="7.375" style="48" customWidth="1"/>
    <col min="1786" max="1786" width="2.375" style="48" customWidth="1"/>
    <col min="1787" max="1787" width="23" style="48" bestFit="1" customWidth="1"/>
    <col min="1788" max="1788" width="1.375" style="48" customWidth="1"/>
    <col min="1789" max="1789" width="23" style="48" bestFit="1" customWidth="1"/>
    <col min="1790" max="1790" width="1.375" style="48" customWidth="1"/>
    <col min="1791" max="1791" width="19.375" style="48" customWidth="1"/>
    <col min="1792" max="1792" width="29.375" style="48" customWidth="1"/>
    <col min="1793" max="2036" width="9.375" style="48"/>
    <col min="2037" max="2037" width="12.375" style="48" customWidth="1"/>
    <col min="2038" max="2038" width="31.625" style="48" customWidth="1"/>
    <col min="2039" max="2039" width="5" style="48" customWidth="1"/>
    <col min="2040" max="2040" width="1.625" style="48" customWidth="1"/>
    <col min="2041" max="2041" width="7.375" style="48" customWidth="1"/>
    <col min="2042" max="2042" width="2.375" style="48" customWidth="1"/>
    <col min="2043" max="2043" width="23" style="48" bestFit="1" customWidth="1"/>
    <col min="2044" max="2044" width="1.375" style="48" customWidth="1"/>
    <col min="2045" max="2045" width="23" style="48" bestFit="1" customWidth="1"/>
    <col min="2046" max="2046" width="1.375" style="48" customWidth="1"/>
    <col min="2047" max="2047" width="19.375" style="48" customWidth="1"/>
    <col min="2048" max="2048" width="29.375" style="48" customWidth="1"/>
    <col min="2049" max="2292" width="9.375" style="48"/>
    <col min="2293" max="2293" width="12.375" style="48" customWidth="1"/>
    <col min="2294" max="2294" width="31.625" style="48" customWidth="1"/>
    <col min="2295" max="2295" width="5" style="48" customWidth="1"/>
    <col min="2296" max="2296" width="1.625" style="48" customWidth="1"/>
    <col min="2297" max="2297" width="7.375" style="48" customWidth="1"/>
    <col min="2298" max="2298" width="2.375" style="48" customWidth="1"/>
    <col min="2299" max="2299" width="23" style="48" bestFit="1" customWidth="1"/>
    <col min="2300" max="2300" width="1.375" style="48" customWidth="1"/>
    <col min="2301" max="2301" width="23" style="48" bestFit="1" customWidth="1"/>
    <col min="2302" max="2302" width="1.375" style="48" customWidth="1"/>
    <col min="2303" max="2303" width="19.375" style="48" customWidth="1"/>
    <col min="2304" max="2304" width="29.375" style="48" customWidth="1"/>
    <col min="2305" max="2548" width="9.375" style="48"/>
    <col min="2549" max="2549" width="12.375" style="48" customWidth="1"/>
    <col min="2550" max="2550" width="31.625" style="48" customWidth="1"/>
    <col min="2551" max="2551" width="5" style="48" customWidth="1"/>
    <col min="2552" max="2552" width="1.625" style="48" customWidth="1"/>
    <col min="2553" max="2553" width="7.375" style="48" customWidth="1"/>
    <col min="2554" max="2554" width="2.375" style="48" customWidth="1"/>
    <col min="2555" max="2555" width="23" style="48" bestFit="1" customWidth="1"/>
    <col min="2556" max="2556" width="1.375" style="48" customWidth="1"/>
    <col min="2557" max="2557" width="23" style="48" bestFit="1" customWidth="1"/>
    <col min="2558" max="2558" width="1.375" style="48" customWidth="1"/>
    <col min="2559" max="2559" width="19.375" style="48" customWidth="1"/>
    <col min="2560" max="2560" width="29.375" style="48" customWidth="1"/>
    <col min="2561" max="2804" width="9.375" style="48"/>
    <col min="2805" max="2805" width="12.375" style="48" customWidth="1"/>
    <col min="2806" max="2806" width="31.625" style="48" customWidth="1"/>
    <col min="2807" max="2807" width="5" style="48" customWidth="1"/>
    <col min="2808" max="2808" width="1.625" style="48" customWidth="1"/>
    <col min="2809" max="2809" width="7.375" style="48" customWidth="1"/>
    <col min="2810" max="2810" width="2.375" style="48" customWidth="1"/>
    <col min="2811" max="2811" width="23" style="48" bestFit="1" customWidth="1"/>
    <col min="2812" max="2812" width="1.375" style="48" customWidth="1"/>
    <col min="2813" max="2813" width="23" style="48" bestFit="1" customWidth="1"/>
    <col min="2814" max="2814" width="1.375" style="48" customWidth="1"/>
    <col min="2815" max="2815" width="19.375" style="48" customWidth="1"/>
    <col min="2816" max="2816" width="29.375" style="48" customWidth="1"/>
    <col min="2817" max="3060" width="9.375" style="48"/>
    <col min="3061" max="3061" width="12.375" style="48" customWidth="1"/>
    <col min="3062" max="3062" width="31.625" style="48" customWidth="1"/>
    <col min="3063" max="3063" width="5" style="48" customWidth="1"/>
    <col min="3064" max="3064" width="1.625" style="48" customWidth="1"/>
    <col min="3065" max="3065" width="7.375" style="48" customWidth="1"/>
    <col min="3066" max="3066" width="2.375" style="48" customWidth="1"/>
    <col min="3067" max="3067" width="23" style="48" bestFit="1" customWidth="1"/>
    <col min="3068" max="3068" width="1.375" style="48" customWidth="1"/>
    <col min="3069" max="3069" width="23" style="48" bestFit="1" customWidth="1"/>
    <col min="3070" max="3070" width="1.375" style="48" customWidth="1"/>
    <col min="3071" max="3071" width="19.375" style="48" customWidth="1"/>
    <col min="3072" max="3072" width="29.375" style="48" customWidth="1"/>
    <col min="3073" max="3316" width="9.375" style="48"/>
    <col min="3317" max="3317" width="12.375" style="48" customWidth="1"/>
    <col min="3318" max="3318" width="31.625" style="48" customWidth="1"/>
    <col min="3319" max="3319" width="5" style="48" customWidth="1"/>
    <col min="3320" max="3320" width="1.625" style="48" customWidth="1"/>
    <col min="3321" max="3321" width="7.375" style="48" customWidth="1"/>
    <col min="3322" max="3322" width="2.375" style="48" customWidth="1"/>
    <col min="3323" max="3323" width="23" style="48" bestFit="1" customWidth="1"/>
    <col min="3324" max="3324" width="1.375" style="48" customWidth="1"/>
    <col min="3325" max="3325" width="23" style="48" bestFit="1" customWidth="1"/>
    <col min="3326" max="3326" width="1.375" style="48" customWidth="1"/>
    <col min="3327" max="3327" width="19.375" style="48" customWidth="1"/>
    <col min="3328" max="3328" width="29.375" style="48" customWidth="1"/>
    <col min="3329" max="3572" width="9.375" style="48"/>
    <col min="3573" max="3573" width="12.375" style="48" customWidth="1"/>
    <col min="3574" max="3574" width="31.625" style="48" customWidth="1"/>
    <col min="3575" max="3575" width="5" style="48" customWidth="1"/>
    <col min="3576" max="3576" width="1.625" style="48" customWidth="1"/>
    <col min="3577" max="3577" width="7.375" style="48" customWidth="1"/>
    <col min="3578" max="3578" width="2.375" style="48" customWidth="1"/>
    <col min="3579" max="3579" width="23" style="48" bestFit="1" customWidth="1"/>
    <col min="3580" max="3580" width="1.375" style="48" customWidth="1"/>
    <col min="3581" max="3581" width="23" style="48" bestFit="1" customWidth="1"/>
    <col min="3582" max="3582" width="1.375" style="48" customWidth="1"/>
    <col min="3583" max="3583" width="19.375" style="48" customWidth="1"/>
    <col min="3584" max="3584" width="29.375" style="48" customWidth="1"/>
    <col min="3585" max="3828" width="9.375" style="48"/>
    <col min="3829" max="3829" width="12.375" style="48" customWidth="1"/>
    <col min="3830" max="3830" width="31.625" style="48" customWidth="1"/>
    <col min="3831" max="3831" width="5" style="48" customWidth="1"/>
    <col min="3832" max="3832" width="1.625" style="48" customWidth="1"/>
    <col min="3833" max="3833" width="7.375" style="48" customWidth="1"/>
    <col min="3834" max="3834" width="2.375" style="48" customWidth="1"/>
    <col min="3835" max="3835" width="23" style="48" bestFit="1" customWidth="1"/>
    <col min="3836" max="3836" width="1.375" style="48" customWidth="1"/>
    <col min="3837" max="3837" width="23" style="48" bestFit="1" customWidth="1"/>
    <col min="3838" max="3838" width="1.375" style="48" customWidth="1"/>
    <col min="3839" max="3839" width="19.375" style="48" customWidth="1"/>
    <col min="3840" max="3840" width="29.375" style="48" customWidth="1"/>
    <col min="3841" max="4084" width="9.375" style="48"/>
    <col min="4085" max="4085" width="12.375" style="48" customWidth="1"/>
    <col min="4086" max="4086" width="31.625" style="48" customWidth="1"/>
    <col min="4087" max="4087" width="5" style="48" customWidth="1"/>
    <col min="4088" max="4088" width="1.625" style="48" customWidth="1"/>
    <col min="4089" max="4089" width="7.375" style="48" customWidth="1"/>
    <col min="4090" max="4090" width="2.375" style="48" customWidth="1"/>
    <col min="4091" max="4091" width="23" style="48" bestFit="1" customWidth="1"/>
    <col min="4092" max="4092" width="1.375" style="48" customWidth="1"/>
    <col min="4093" max="4093" width="23" style="48" bestFit="1" customWidth="1"/>
    <col min="4094" max="4094" width="1.375" style="48" customWidth="1"/>
    <col min="4095" max="4095" width="19.375" style="48" customWidth="1"/>
    <col min="4096" max="4096" width="29.375" style="48" customWidth="1"/>
    <col min="4097" max="4340" width="9.375" style="48"/>
    <col min="4341" max="4341" width="12.375" style="48" customWidth="1"/>
    <col min="4342" max="4342" width="31.625" style="48" customWidth="1"/>
    <col min="4343" max="4343" width="5" style="48" customWidth="1"/>
    <col min="4344" max="4344" width="1.625" style="48" customWidth="1"/>
    <col min="4345" max="4345" width="7.375" style="48" customWidth="1"/>
    <col min="4346" max="4346" width="2.375" style="48" customWidth="1"/>
    <col min="4347" max="4347" width="23" style="48" bestFit="1" customWidth="1"/>
    <col min="4348" max="4348" width="1.375" style="48" customWidth="1"/>
    <col min="4349" max="4349" width="23" style="48" bestFit="1" customWidth="1"/>
    <col min="4350" max="4350" width="1.375" style="48" customWidth="1"/>
    <col min="4351" max="4351" width="19.375" style="48" customWidth="1"/>
    <col min="4352" max="4352" width="29.375" style="48" customWidth="1"/>
    <col min="4353" max="4596" width="9.375" style="48"/>
    <col min="4597" max="4597" width="12.375" style="48" customWidth="1"/>
    <col min="4598" max="4598" width="31.625" style="48" customWidth="1"/>
    <col min="4599" max="4599" width="5" style="48" customWidth="1"/>
    <col min="4600" max="4600" width="1.625" style="48" customWidth="1"/>
    <col min="4601" max="4601" width="7.375" style="48" customWidth="1"/>
    <col min="4602" max="4602" width="2.375" style="48" customWidth="1"/>
    <col min="4603" max="4603" width="23" style="48" bestFit="1" customWidth="1"/>
    <col min="4604" max="4604" width="1.375" style="48" customWidth="1"/>
    <col min="4605" max="4605" width="23" style="48" bestFit="1" customWidth="1"/>
    <col min="4606" max="4606" width="1.375" style="48" customWidth="1"/>
    <col min="4607" max="4607" width="19.375" style="48" customWidth="1"/>
    <col min="4608" max="4608" width="29.375" style="48" customWidth="1"/>
    <col min="4609" max="4852" width="9.375" style="48"/>
    <col min="4853" max="4853" width="12.375" style="48" customWidth="1"/>
    <col min="4854" max="4854" width="31.625" style="48" customWidth="1"/>
    <col min="4855" max="4855" width="5" style="48" customWidth="1"/>
    <col min="4856" max="4856" width="1.625" style="48" customWidth="1"/>
    <col min="4857" max="4857" width="7.375" style="48" customWidth="1"/>
    <col min="4858" max="4858" width="2.375" style="48" customWidth="1"/>
    <col min="4859" max="4859" width="23" style="48" bestFit="1" customWidth="1"/>
    <col min="4860" max="4860" width="1.375" style="48" customWidth="1"/>
    <col min="4861" max="4861" width="23" style="48" bestFit="1" customWidth="1"/>
    <col min="4862" max="4862" width="1.375" style="48" customWidth="1"/>
    <col min="4863" max="4863" width="19.375" style="48" customWidth="1"/>
    <col min="4864" max="4864" width="29.375" style="48" customWidth="1"/>
    <col min="4865" max="5108" width="9.375" style="48"/>
    <col min="5109" max="5109" width="12.375" style="48" customWidth="1"/>
    <col min="5110" max="5110" width="31.625" style="48" customWidth="1"/>
    <col min="5111" max="5111" width="5" style="48" customWidth="1"/>
    <col min="5112" max="5112" width="1.625" style="48" customWidth="1"/>
    <col min="5113" max="5113" width="7.375" style="48" customWidth="1"/>
    <col min="5114" max="5114" width="2.375" style="48" customWidth="1"/>
    <col min="5115" max="5115" width="23" style="48" bestFit="1" customWidth="1"/>
    <col min="5116" max="5116" width="1.375" style="48" customWidth="1"/>
    <col min="5117" max="5117" width="23" style="48" bestFit="1" customWidth="1"/>
    <col min="5118" max="5118" width="1.375" style="48" customWidth="1"/>
    <col min="5119" max="5119" width="19.375" style="48" customWidth="1"/>
    <col min="5120" max="5120" width="29.375" style="48" customWidth="1"/>
    <col min="5121" max="5364" width="9.375" style="48"/>
    <col min="5365" max="5365" width="12.375" style="48" customWidth="1"/>
    <col min="5366" max="5366" width="31.625" style="48" customWidth="1"/>
    <col min="5367" max="5367" width="5" style="48" customWidth="1"/>
    <col min="5368" max="5368" width="1.625" style="48" customWidth="1"/>
    <col min="5369" max="5369" width="7.375" style="48" customWidth="1"/>
    <col min="5370" max="5370" width="2.375" style="48" customWidth="1"/>
    <col min="5371" max="5371" width="23" style="48" bestFit="1" customWidth="1"/>
    <col min="5372" max="5372" width="1.375" style="48" customWidth="1"/>
    <col min="5373" max="5373" width="23" style="48" bestFit="1" customWidth="1"/>
    <col min="5374" max="5374" width="1.375" style="48" customWidth="1"/>
    <col min="5375" max="5375" width="19.375" style="48" customWidth="1"/>
    <col min="5376" max="5376" width="29.375" style="48" customWidth="1"/>
    <col min="5377" max="5620" width="9.375" style="48"/>
    <col min="5621" max="5621" width="12.375" style="48" customWidth="1"/>
    <col min="5622" max="5622" width="31.625" style="48" customWidth="1"/>
    <col min="5623" max="5623" width="5" style="48" customWidth="1"/>
    <col min="5624" max="5624" width="1.625" style="48" customWidth="1"/>
    <col min="5625" max="5625" width="7.375" style="48" customWidth="1"/>
    <col min="5626" max="5626" width="2.375" style="48" customWidth="1"/>
    <col min="5627" max="5627" width="23" style="48" bestFit="1" customWidth="1"/>
    <col min="5628" max="5628" width="1.375" style="48" customWidth="1"/>
    <col min="5629" max="5629" width="23" style="48" bestFit="1" customWidth="1"/>
    <col min="5630" max="5630" width="1.375" style="48" customWidth="1"/>
    <col min="5631" max="5631" width="19.375" style="48" customWidth="1"/>
    <col min="5632" max="5632" width="29.375" style="48" customWidth="1"/>
    <col min="5633" max="5876" width="9.375" style="48"/>
    <col min="5877" max="5877" width="12.375" style="48" customWidth="1"/>
    <col min="5878" max="5878" width="31.625" style="48" customWidth="1"/>
    <col min="5879" max="5879" width="5" style="48" customWidth="1"/>
    <col min="5880" max="5880" width="1.625" style="48" customWidth="1"/>
    <col min="5881" max="5881" width="7.375" style="48" customWidth="1"/>
    <col min="5882" max="5882" width="2.375" style="48" customWidth="1"/>
    <col min="5883" max="5883" width="23" style="48" bestFit="1" customWidth="1"/>
    <col min="5884" max="5884" width="1.375" style="48" customWidth="1"/>
    <col min="5885" max="5885" width="23" style="48" bestFit="1" customWidth="1"/>
    <col min="5886" max="5886" width="1.375" style="48" customWidth="1"/>
    <col min="5887" max="5887" width="19.375" style="48" customWidth="1"/>
    <col min="5888" max="5888" width="29.375" style="48" customWidth="1"/>
    <col min="5889" max="6132" width="9.375" style="48"/>
    <col min="6133" max="6133" width="12.375" style="48" customWidth="1"/>
    <col min="6134" max="6134" width="31.625" style="48" customWidth="1"/>
    <col min="6135" max="6135" width="5" style="48" customWidth="1"/>
    <col min="6136" max="6136" width="1.625" style="48" customWidth="1"/>
    <col min="6137" max="6137" width="7.375" style="48" customWidth="1"/>
    <col min="6138" max="6138" width="2.375" style="48" customWidth="1"/>
    <col min="6139" max="6139" width="23" style="48" bestFit="1" customWidth="1"/>
    <col min="6140" max="6140" width="1.375" style="48" customWidth="1"/>
    <col min="6141" max="6141" width="23" style="48" bestFit="1" customWidth="1"/>
    <col min="6142" max="6142" width="1.375" style="48" customWidth="1"/>
    <col min="6143" max="6143" width="19.375" style="48" customWidth="1"/>
    <col min="6144" max="6144" width="29.375" style="48" customWidth="1"/>
    <col min="6145" max="6388" width="9.375" style="48"/>
    <col min="6389" max="6389" width="12.375" style="48" customWidth="1"/>
    <col min="6390" max="6390" width="31.625" style="48" customWidth="1"/>
    <col min="6391" max="6391" width="5" style="48" customWidth="1"/>
    <col min="6392" max="6392" width="1.625" style="48" customWidth="1"/>
    <col min="6393" max="6393" width="7.375" style="48" customWidth="1"/>
    <col min="6394" max="6394" width="2.375" style="48" customWidth="1"/>
    <col min="6395" max="6395" width="23" style="48" bestFit="1" customWidth="1"/>
    <col min="6396" max="6396" width="1.375" style="48" customWidth="1"/>
    <col min="6397" max="6397" width="23" style="48" bestFit="1" customWidth="1"/>
    <col min="6398" max="6398" width="1.375" style="48" customWidth="1"/>
    <col min="6399" max="6399" width="19.375" style="48" customWidth="1"/>
    <col min="6400" max="6400" width="29.375" style="48" customWidth="1"/>
    <col min="6401" max="6644" width="9.375" style="48"/>
    <col min="6645" max="6645" width="12.375" style="48" customWidth="1"/>
    <col min="6646" max="6646" width="31.625" style="48" customWidth="1"/>
    <col min="6647" max="6647" width="5" style="48" customWidth="1"/>
    <col min="6648" max="6648" width="1.625" style="48" customWidth="1"/>
    <col min="6649" max="6649" width="7.375" style="48" customWidth="1"/>
    <col min="6650" max="6650" width="2.375" style="48" customWidth="1"/>
    <col min="6651" max="6651" width="23" style="48" bestFit="1" customWidth="1"/>
    <col min="6652" max="6652" width="1.375" style="48" customWidth="1"/>
    <col min="6653" max="6653" width="23" style="48" bestFit="1" customWidth="1"/>
    <col min="6654" max="6654" width="1.375" style="48" customWidth="1"/>
    <col min="6655" max="6655" width="19.375" style="48" customWidth="1"/>
    <col min="6656" max="6656" width="29.375" style="48" customWidth="1"/>
    <col min="6657" max="6900" width="9.375" style="48"/>
    <col min="6901" max="6901" width="12.375" style="48" customWidth="1"/>
    <col min="6902" max="6902" width="31.625" style="48" customWidth="1"/>
    <col min="6903" max="6903" width="5" style="48" customWidth="1"/>
    <col min="6904" max="6904" width="1.625" style="48" customWidth="1"/>
    <col min="6905" max="6905" width="7.375" style="48" customWidth="1"/>
    <col min="6906" max="6906" width="2.375" style="48" customWidth="1"/>
    <col min="6907" max="6907" width="23" style="48" bestFit="1" customWidth="1"/>
    <col min="6908" max="6908" width="1.375" style="48" customWidth="1"/>
    <col min="6909" max="6909" width="23" style="48" bestFit="1" customWidth="1"/>
    <col min="6910" max="6910" width="1.375" style="48" customWidth="1"/>
    <col min="6911" max="6911" width="19.375" style="48" customWidth="1"/>
    <col min="6912" max="6912" width="29.375" style="48" customWidth="1"/>
    <col min="6913" max="7156" width="9.375" style="48"/>
    <col min="7157" max="7157" width="12.375" style="48" customWidth="1"/>
    <col min="7158" max="7158" width="31.625" style="48" customWidth="1"/>
    <col min="7159" max="7159" width="5" style="48" customWidth="1"/>
    <col min="7160" max="7160" width="1.625" style="48" customWidth="1"/>
    <col min="7161" max="7161" width="7.375" style="48" customWidth="1"/>
    <col min="7162" max="7162" width="2.375" style="48" customWidth="1"/>
    <col min="7163" max="7163" width="23" style="48" bestFit="1" customWidth="1"/>
    <col min="7164" max="7164" width="1.375" style="48" customWidth="1"/>
    <col min="7165" max="7165" width="23" style="48" bestFit="1" customWidth="1"/>
    <col min="7166" max="7166" width="1.375" style="48" customWidth="1"/>
    <col min="7167" max="7167" width="19.375" style="48" customWidth="1"/>
    <col min="7168" max="7168" width="29.375" style="48" customWidth="1"/>
    <col min="7169" max="7412" width="9.375" style="48"/>
    <col min="7413" max="7413" width="12.375" style="48" customWidth="1"/>
    <col min="7414" max="7414" width="31.625" style="48" customWidth="1"/>
    <col min="7415" max="7415" width="5" style="48" customWidth="1"/>
    <col min="7416" max="7416" width="1.625" style="48" customWidth="1"/>
    <col min="7417" max="7417" width="7.375" style="48" customWidth="1"/>
    <col min="7418" max="7418" width="2.375" style="48" customWidth="1"/>
    <col min="7419" max="7419" width="23" style="48" bestFit="1" customWidth="1"/>
    <col min="7420" max="7420" width="1.375" style="48" customWidth="1"/>
    <col min="7421" max="7421" width="23" style="48" bestFit="1" customWidth="1"/>
    <col min="7422" max="7422" width="1.375" style="48" customWidth="1"/>
    <col min="7423" max="7423" width="19.375" style="48" customWidth="1"/>
    <col min="7424" max="7424" width="29.375" style="48" customWidth="1"/>
    <col min="7425" max="7668" width="9.375" style="48"/>
    <col min="7669" max="7669" width="12.375" style="48" customWidth="1"/>
    <col min="7670" max="7670" width="31.625" style="48" customWidth="1"/>
    <col min="7671" max="7671" width="5" style="48" customWidth="1"/>
    <col min="7672" max="7672" width="1.625" style="48" customWidth="1"/>
    <col min="7673" max="7673" width="7.375" style="48" customWidth="1"/>
    <col min="7674" max="7674" width="2.375" style="48" customWidth="1"/>
    <col min="7675" max="7675" width="23" style="48" bestFit="1" customWidth="1"/>
    <col min="7676" max="7676" width="1.375" style="48" customWidth="1"/>
    <col min="7677" max="7677" width="23" style="48" bestFit="1" customWidth="1"/>
    <col min="7678" max="7678" width="1.375" style="48" customWidth="1"/>
    <col min="7679" max="7679" width="19.375" style="48" customWidth="1"/>
    <col min="7680" max="7680" width="29.375" style="48" customWidth="1"/>
    <col min="7681" max="7924" width="9.375" style="48"/>
    <col min="7925" max="7925" width="12.375" style="48" customWidth="1"/>
    <col min="7926" max="7926" width="31.625" style="48" customWidth="1"/>
    <col min="7927" max="7927" width="5" style="48" customWidth="1"/>
    <col min="7928" max="7928" width="1.625" style="48" customWidth="1"/>
    <col min="7929" max="7929" width="7.375" style="48" customWidth="1"/>
    <col min="7930" max="7930" width="2.375" style="48" customWidth="1"/>
    <col min="7931" max="7931" width="23" style="48" bestFit="1" customWidth="1"/>
    <col min="7932" max="7932" width="1.375" style="48" customWidth="1"/>
    <col min="7933" max="7933" width="23" style="48" bestFit="1" customWidth="1"/>
    <col min="7934" max="7934" width="1.375" style="48" customWidth="1"/>
    <col min="7935" max="7935" width="19.375" style="48" customWidth="1"/>
    <col min="7936" max="7936" width="29.375" style="48" customWidth="1"/>
    <col min="7937" max="8180" width="9.375" style="48"/>
    <col min="8181" max="8181" width="12.375" style="48" customWidth="1"/>
    <col min="8182" max="8182" width="31.625" style="48" customWidth="1"/>
    <col min="8183" max="8183" width="5" style="48" customWidth="1"/>
    <col min="8184" max="8184" width="1.625" style="48" customWidth="1"/>
    <col min="8185" max="8185" width="7.375" style="48" customWidth="1"/>
    <col min="8186" max="8186" width="2.375" style="48" customWidth="1"/>
    <col min="8187" max="8187" width="23" style="48" bestFit="1" customWidth="1"/>
    <col min="8188" max="8188" width="1.375" style="48" customWidth="1"/>
    <col min="8189" max="8189" width="23" style="48" bestFit="1" customWidth="1"/>
    <col min="8190" max="8190" width="1.375" style="48" customWidth="1"/>
    <col min="8191" max="8191" width="19.375" style="48" customWidth="1"/>
    <col min="8192" max="8192" width="29.375" style="48" customWidth="1"/>
    <col min="8193" max="8436" width="9.375" style="48"/>
    <col min="8437" max="8437" width="12.375" style="48" customWidth="1"/>
    <col min="8438" max="8438" width="31.625" style="48" customWidth="1"/>
    <col min="8439" max="8439" width="5" style="48" customWidth="1"/>
    <col min="8440" max="8440" width="1.625" style="48" customWidth="1"/>
    <col min="8441" max="8441" width="7.375" style="48" customWidth="1"/>
    <col min="8442" max="8442" width="2.375" style="48" customWidth="1"/>
    <col min="8443" max="8443" width="23" style="48" bestFit="1" customWidth="1"/>
    <col min="8444" max="8444" width="1.375" style="48" customWidth="1"/>
    <col min="8445" max="8445" width="23" style="48" bestFit="1" customWidth="1"/>
    <col min="8446" max="8446" width="1.375" style="48" customWidth="1"/>
    <col min="8447" max="8447" width="19.375" style="48" customWidth="1"/>
    <col min="8448" max="8448" width="29.375" style="48" customWidth="1"/>
    <col min="8449" max="8692" width="9.375" style="48"/>
    <col min="8693" max="8693" width="12.375" style="48" customWidth="1"/>
    <col min="8694" max="8694" width="31.625" style="48" customWidth="1"/>
    <col min="8695" max="8695" width="5" style="48" customWidth="1"/>
    <col min="8696" max="8696" width="1.625" style="48" customWidth="1"/>
    <col min="8697" max="8697" width="7.375" style="48" customWidth="1"/>
    <col min="8698" max="8698" width="2.375" style="48" customWidth="1"/>
    <col min="8699" max="8699" width="23" style="48" bestFit="1" customWidth="1"/>
    <col min="8700" max="8700" width="1.375" style="48" customWidth="1"/>
    <col min="8701" max="8701" width="23" style="48" bestFit="1" customWidth="1"/>
    <col min="8702" max="8702" width="1.375" style="48" customWidth="1"/>
    <col min="8703" max="8703" width="19.375" style="48" customWidth="1"/>
    <col min="8704" max="8704" width="29.375" style="48" customWidth="1"/>
    <col min="8705" max="8948" width="9.375" style="48"/>
    <col min="8949" max="8949" width="12.375" style="48" customWidth="1"/>
    <col min="8950" max="8950" width="31.625" style="48" customWidth="1"/>
    <col min="8951" max="8951" width="5" style="48" customWidth="1"/>
    <col min="8952" max="8952" width="1.625" style="48" customWidth="1"/>
    <col min="8953" max="8953" width="7.375" style="48" customWidth="1"/>
    <col min="8954" max="8954" width="2.375" style="48" customWidth="1"/>
    <col min="8955" max="8955" width="23" style="48" bestFit="1" customWidth="1"/>
    <col min="8956" max="8956" width="1.375" style="48" customWidth="1"/>
    <col min="8957" max="8957" width="23" style="48" bestFit="1" customWidth="1"/>
    <col min="8958" max="8958" width="1.375" style="48" customWidth="1"/>
    <col min="8959" max="8959" width="19.375" style="48" customWidth="1"/>
    <col min="8960" max="8960" width="29.375" style="48" customWidth="1"/>
    <col min="8961" max="9204" width="9.375" style="48"/>
    <col min="9205" max="9205" width="12.375" style="48" customWidth="1"/>
    <col min="9206" max="9206" width="31.625" style="48" customWidth="1"/>
    <col min="9207" max="9207" width="5" style="48" customWidth="1"/>
    <col min="9208" max="9208" width="1.625" style="48" customWidth="1"/>
    <col min="9209" max="9209" width="7.375" style="48" customWidth="1"/>
    <col min="9210" max="9210" width="2.375" style="48" customWidth="1"/>
    <col min="9211" max="9211" width="23" style="48" bestFit="1" customWidth="1"/>
    <col min="9212" max="9212" width="1.375" style="48" customWidth="1"/>
    <col min="9213" max="9213" width="23" style="48" bestFit="1" customWidth="1"/>
    <col min="9214" max="9214" width="1.375" style="48" customWidth="1"/>
    <col min="9215" max="9215" width="19.375" style="48" customWidth="1"/>
    <col min="9216" max="9216" width="29.375" style="48" customWidth="1"/>
    <col min="9217" max="9460" width="9.375" style="48"/>
    <col min="9461" max="9461" width="12.375" style="48" customWidth="1"/>
    <col min="9462" max="9462" width="31.625" style="48" customWidth="1"/>
    <col min="9463" max="9463" width="5" style="48" customWidth="1"/>
    <col min="9464" max="9464" width="1.625" style="48" customWidth="1"/>
    <col min="9465" max="9465" width="7.375" style="48" customWidth="1"/>
    <col min="9466" max="9466" width="2.375" style="48" customWidth="1"/>
    <col min="9467" max="9467" width="23" style="48" bestFit="1" customWidth="1"/>
    <col min="9468" max="9468" width="1.375" style="48" customWidth="1"/>
    <col min="9469" max="9469" width="23" style="48" bestFit="1" customWidth="1"/>
    <col min="9470" max="9470" width="1.375" style="48" customWidth="1"/>
    <col min="9471" max="9471" width="19.375" style="48" customWidth="1"/>
    <col min="9472" max="9472" width="29.375" style="48" customWidth="1"/>
    <col min="9473" max="9716" width="9.375" style="48"/>
    <col min="9717" max="9717" width="12.375" style="48" customWidth="1"/>
    <col min="9718" max="9718" width="31.625" style="48" customWidth="1"/>
    <col min="9719" max="9719" width="5" style="48" customWidth="1"/>
    <col min="9720" max="9720" width="1.625" style="48" customWidth="1"/>
    <col min="9721" max="9721" width="7.375" style="48" customWidth="1"/>
    <col min="9722" max="9722" width="2.375" style="48" customWidth="1"/>
    <col min="9723" max="9723" width="23" style="48" bestFit="1" customWidth="1"/>
    <col min="9724" max="9724" width="1.375" style="48" customWidth="1"/>
    <col min="9725" max="9725" width="23" style="48" bestFit="1" customWidth="1"/>
    <col min="9726" max="9726" width="1.375" style="48" customWidth="1"/>
    <col min="9727" max="9727" width="19.375" style="48" customWidth="1"/>
    <col min="9728" max="9728" width="29.375" style="48" customWidth="1"/>
    <col min="9729" max="9972" width="9.375" style="48"/>
    <col min="9973" max="9973" width="12.375" style="48" customWidth="1"/>
    <col min="9974" max="9974" width="31.625" style="48" customWidth="1"/>
    <col min="9975" max="9975" width="5" style="48" customWidth="1"/>
    <col min="9976" max="9976" width="1.625" style="48" customWidth="1"/>
    <col min="9977" max="9977" width="7.375" style="48" customWidth="1"/>
    <col min="9978" max="9978" width="2.375" style="48" customWidth="1"/>
    <col min="9979" max="9979" width="23" style="48" bestFit="1" customWidth="1"/>
    <col min="9980" max="9980" width="1.375" style="48" customWidth="1"/>
    <col min="9981" max="9981" width="23" style="48" bestFit="1" customWidth="1"/>
    <col min="9982" max="9982" width="1.375" style="48" customWidth="1"/>
    <col min="9983" max="9983" width="19.375" style="48" customWidth="1"/>
    <col min="9984" max="9984" width="29.375" style="48" customWidth="1"/>
    <col min="9985" max="10228" width="9.375" style="48"/>
    <col min="10229" max="10229" width="12.375" style="48" customWidth="1"/>
    <col min="10230" max="10230" width="31.625" style="48" customWidth="1"/>
    <col min="10231" max="10231" width="5" style="48" customWidth="1"/>
    <col min="10232" max="10232" width="1.625" style="48" customWidth="1"/>
    <col min="10233" max="10233" width="7.375" style="48" customWidth="1"/>
    <col min="10234" max="10234" width="2.375" style="48" customWidth="1"/>
    <col min="10235" max="10235" width="23" style="48" bestFit="1" customWidth="1"/>
    <col min="10236" max="10236" width="1.375" style="48" customWidth="1"/>
    <col min="10237" max="10237" width="23" style="48" bestFit="1" customWidth="1"/>
    <col min="10238" max="10238" width="1.375" style="48" customWidth="1"/>
    <col min="10239" max="10239" width="19.375" style="48" customWidth="1"/>
    <col min="10240" max="10240" width="29.375" style="48" customWidth="1"/>
    <col min="10241" max="10484" width="9.375" style="48"/>
    <col min="10485" max="10485" width="12.375" style="48" customWidth="1"/>
    <col min="10486" max="10486" width="31.625" style="48" customWidth="1"/>
    <col min="10487" max="10487" width="5" style="48" customWidth="1"/>
    <col min="10488" max="10488" width="1.625" style="48" customWidth="1"/>
    <col min="10489" max="10489" width="7.375" style="48" customWidth="1"/>
    <col min="10490" max="10490" width="2.375" style="48" customWidth="1"/>
    <col min="10491" max="10491" width="23" style="48" bestFit="1" customWidth="1"/>
    <col min="10492" max="10492" width="1.375" style="48" customWidth="1"/>
    <col min="10493" max="10493" width="23" style="48" bestFit="1" customWidth="1"/>
    <col min="10494" max="10494" width="1.375" style="48" customWidth="1"/>
    <col min="10495" max="10495" width="19.375" style="48" customWidth="1"/>
    <col min="10496" max="10496" width="29.375" style="48" customWidth="1"/>
    <col min="10497" max="10740" width="9.375" style="48"/>
    <col min="10741" max="10741" width="12.375" style="48" customWidth="1"/>
    <col min="10742" max="10742" width="31.625" style="48" customWidth="1"/>
    <col min="10743" max="10743" width="5" style="48" customWidth="1"/>
    <col min="10744" max="10744" width="1.625" style="48" customWidth="1"/>
    <col min="10745" max="10745" width="7.375" style="48" customWidth="1"/>
    <col min="10746" max="10746" width="2.375" style="48" customWidth="1"/>
    <col min="10747" max="10747" width="23" style="48" bestFit="1" customWidth="1"/>
    <col min="10748" max="10748" width="1.375" style="48" customWidth="1"/>
    <col min="10749" max="10749" width="23" style="48" bestFit="1" customWidth="1"/>
    <col min="10750" max="10750" width="1.375" style="48" customWidth="1"/>
    <col min="10751" max="10751" width="19.375" style="48" customWidth="1"/>
    <col min="10752" max="10752" width="29.375" style="48" customWidth="1"/>
    <col min="10753" max="10996" width="9.375" style="48"/>
    <col min="10997" max="10997" width="12.375" style="48" customWidth="1"/>
    <col min="10998" max="10998" width="31.625" style="48" customWidth="1"/>
    <col min="10999" max="10999" width="5" style="48" customWidth="1"/>
    <col min="11000" max="11000" width="1.625" style="48" customWidth="1"/>
    <col min="11001" max="11001" width="7.375" style="48" customWidth="1"/>
    <col min="11002" max="11002" width="2.375" style="48" customWidth="1"/>
    <col min="11003" max="11003" width="23" style="48" bestFit="1" customWidth="1"/>
    <col min="11004" max="11004" width="1.375" style="48" customWidth="1"/>
    <col min="11005" max="11005" width="23" style="48" bestFit="1" customWidth="1"/>
    <col min="11006" max="11006" width="1.375" style="48" customWidth="1"/>
    <col min="11007" max="11007" width="19.375" style="48" customWidth="1"/>
    <col min="11008" max="11008" width="29.375" style="48" customWidth="1"/>
    <col min="11009" max="11252" width="9.375" style="48"/>
    <col min="11253" max="11253" width="12.375" style="48" customWidth="1"/>
    <col min="11254" max="11254" width="31.625" style="48" customWidth="1"/>
    <col min="11255" max="11255" width="5" style="48" customWidth="1"/>
    <col min="11256" max="11256" width="1.625" style="48" customWidth="1"/>
    <col min="11257" max="11257" width="7.375" style="48" customWidth="1"/>
    <col min="11258" max="11258" width="2.375" style="48" customWidth="1"/>
    <col min="11259" max="11259" width="23" style="48" bestFit="1" customWidth="1"/>
    <col min="11260" max="11260" width="1.375" style="48" customWidth="1"/>
    <col min="11261" max="11261" width="23" style="48" bestFit="1" customWidth="1"/>
    <col min="11262" max="11262" width="1.375" style="48" customWidth="1"/>
    <col min="11263" max="11263" width="19.375" style="48" customWidth="1"/>
    <col min="11264" max="11264" width="29.375" style="48" customWidth="1"/>
    <col min="11265" max="11508" width="9.375" style="48"/>
    <col min="11509" max="11509" width="12.375" style="48" customWidth="1"/>
    <col min="11510" max="11510" width="31.625" style="48" customWidth="1"/>
    <col min="11511" max="11511" width="5" style="48" customWidth="1"/>
    <col min="11512" max="11512" width="1.625" style="48" customWidth="1"/>
    <col min="11513" max="11513" width="7.375" style="48" customWidth="1"/>
    <col min="11514" max="11514" width="2.375" style="48" customWidth="1"/>
    <col min="11515" max="11515" width="23" style="48" bestFit="1" customWidth="1"/>
    <col min="11516" max="11516" width="1.375" style="48" customWidth="1"/>
    <col min="11517" max="11517" width="23" style="48" bestFit="1" customWidth="1"/>
    <col min="11518" max="11518" width="1.375" style="48" customWidth="1"/>
    <col min="11519" max="11519" width="19.375" style="48" customWidth="1"/>
    <col min="11520" max="11520" width="29.375" style="48" customWidth="1"/>
    <col min="11521" max="11764" width="9.375" style="48"/>
    <col min="11765" max="11765" width="12.375" style="48" customWidth="1"/>
    <col min="11766" max="11766" width="31.625" style="48" customWidth="1"/>
    <col min="11767" max="11767" width="5" style="48" customWidth="1"/>
    <col min="11768" max="11768" width="1.625" style="48" customWidth="1"/>
    <col min="11769" max="11769" width="7.375" style="48" customWidth="1"/>
    <col min="11770" max="11770" width="2.375" style="48" customWidth="1"/>
    <col min="11771" max="11771" width="23" style="48" bestFit="1" customWidth="1"/>
    <col min="11772" max="11772" width="1.375" style="48" customWidth="1"/>
    <col min="11773" max="11773" width="23" style="48" bestFit="1" customWidth="1"/>
    <col min="11774" max="11774" width="1.375" style="48" customWidth="1"/>
    <col min="11775" max="11775" width="19.375" style="48" customWidth="1"/>
    <col min="11776" max="11776" width="29.375" style="48" customWidth="1"/>
    <col min="11777" max="12020" width="9.375" style="48"/>
    <col min="12021" max="12021" width="12.375" style="48" customWidth="1"/>
    <col min="12022" max="12022" width="31.625" style="48" customWidth="1"/>
    <col min="12023" max="12023" width="5" style="48" customWidth="1"/>
    <col min="12024" max="12024" width="1.625" style="48" customWidth="1"/>
    <col min="12025" max="12025" width="7.375" style="48" customWidth="1"/>
    <col min="12026" max="12026" width="2.375" style="48" customWidth="1"/>
    <col min="12027" max="12027" width="23" style="48" bestFit="1" customWidth="1"/>
    <col min="12028" max="12028" width="1.375" style="48" customWidth="1"/>
    <col min="12029" max="12029" width="23" style="48" bestFit="1" customWidth="1"/>
    <col min="12030" max="12030" width="1.375" style="48" customWidth="1"/>
    <col min="12031" max="12031" width="19.375" style="48" customWidth="1"/>
    <col min="12032" max="12032" width="29.375" style="48" customWidth="1"/>
    <col min="12033" max="12276" width="9.375" style="48"/>
    <col min="12277" max="12277" width="12.375" style="48" customWidth="1"/>
    <col min="12278" max="12278" width="31.625" style="48" customWidth="1"/>
    <col min="12279" max="12279" width="5" style="48" customWidth="1"/>
    <col min="12280" max="12280" width="1.625" style="48" customWidth="1"/>
    <col min="12281" max="12281" width="7.375" style="48" customWidth="1"/>
    <col min="12282" max="12282" width="2.375" style="48" customWidth="1"/>
    <col min="12283" max="12283" width="23" style="48" bestFit="1" customWidth="1"/>
    <col min="12284" max="12284" width="1.375" style="48" customWidth="1"/>
    <col min="12285" max="12285" width="23" style="48" bestFit="1" customWidth="1"/>
    <col min="12286" max="12286" width="1.375" style="48" customWidth="1"/>
    <col min="12287" max="12287" width="19.375" style="48" customWidth="1"/>
    <col min="12288" max="12288" width="29.375" style="48" customWidth="1"/>
    <col min="12289" max="12532" width="9.375" style="48"/>
    <col min="12533" max="12533" width="12.375" style="48" customWidth="1"/>
    <col min="12534" max="12534" width="31.625" style="48" customWidth="1"/>
    <col min="12535" max="12535" width="5" style="48" customWidth="1"/>
    <col min="12536" max="12536" width="1.625" style="48" customWidth="1"/>
    <col min="12537" max="12537" width="7.375" style="48" customWidth="1"/>
    <col min="12538" max="12538" width="2.375" style="48" customWidth="1"/>
    <col min="12539" max="12539" width="23" style="48" bestFit="1" customWidth="1"/>
    <col min="12540" max="12540" width="1.375" style="48" customWidth="1"/>
    <col min="12541" max="12541" width="23" style="48" bestFit="1" customWidth="1"/>
    <col min="12542" max="12542" width="1.375" style="48" customWidth="1"/>
    <col min="12543" max="12543" width="19.375" style="48" customWidth="1"/>
    <col min="12544" max="12544" width="29.375" style="48" customWidth="1"/>
    <col min="12545" max="12788" width="9.375" style="48"/>
    <col min="12789" max="12789" width="12.375" style="48" customWidth="1"/>
    <col min="12790" max="12790" width="31.625" style="48" customWidth="1"/>
    <col min="12791" max="12791" width="5" style="48" customWidth="1"/>
    <col min="12792" max="12792" width="1.625" style="48" customWidth="1"/>
    <col min="12793" max="12793" width="7.375" style="48" customWidth="1"/>
    <col min="12794" max="12794" width="2.375" style="48" customWidth="1"/>
    <col min="12795" max="12795" width="23" style="48" bestFit="1" customWidth="1"/>
    <col min="12796" max="12796" width="1.375" style="48" customWidth="1"/>
    <col min="12797" max="12797" width="23" style="48" bestFit="1" customWidth="1"/>
    <col min="12798" max="12798" width="1.375" style="48" customWidth="1"/>
    <col min="12799" max="12799" width="19.375" style="48" customWidth="1"/>
    <col min="12800" max="12800" width="29.375" style="48" customWidth="1"/>
    <col min="12801" max="13044" width="9.375" style="48"/>
    <col min="13045" max="13045" width="12.375" style="48" customWidth="1"/>
    <col min="13046" max="13046" width="31.625" style="48" customWidth="1"/>
    <col min="13047" max="13047" width="5" style="48" customWidth="1"/>
    <col min="13048" max="13048" width="1.625" style="48" customWidth="1"/>
    <col min="13049" max="13049" width="7.375" style="48" customWidth="1"/>
    <col min="13050" max="13050" width="2.375" style="48" customWidth="1"/>
    <col min="13051" max="13051" width="23" style="48" bestFit="1" customWidth="1"/>
    <col min="13052" max="13052" width="1.375" style="48" customWidth="1"/>
    <col min="13053" max="13053" width="23" style="48" bestFit="1" customWidth="1"/>
    <col min="13054" max="13054" width="1.375" style="48" customWidth="1"/>
    <col min="13055" max="13055" width="19.375" style="48" customWidth="1"/>
    <col min="13056" max="13056" width="29.375" style="48" customWidth="1"/>
    <col min="13057" max="13300" width="9.375" style="48"/>
    <col min="13301" max="13301" width="12.375" style="48" customWidth="1"/>
    <col min="13302" max="13302" width="31.625" style="48" customWidth="1"/>
    <col min="13303" max="13303" width="5" style="48" customWidth="1"/>
    <col min="13304" max="13304" width="1.625" style="48" customWidth="1"/>
    <col min="13305" max="13305" width="7.375" style="48" customWidth="1"/>
    <col min="13306" max="13306" width="2.375" style="48" customWidth="1"/>
    <col min="13307" max="13307" width="23" style="48" bestFit="1" customWidth="1"/>
    <col min="13308" max="13308" width="1.375" style="48" customWidth="1"/>
    <col min="13309" max="13309" width="23" style="48" bestFit="1" customWidth="1"/>
    <col min="13310" max="13310" width="1.375" style="48" customWidth="1"/>
    <col min="13311" max="13311" width="19.375" style="48" customWidth="1"/>
    <col min="13312" max="13312" width="29.375" style="48" customWidth="1"/>
    <col min="13313" max="13556" width="9.375" style="48"/>
    <col min="13557" max="13557" width="12.375" style="48" customWidth="1"/>
    <col min="13558" max="13558" width="31.625" style="48" customWidth="1"/>
    <col min="13559" max="13559" width="5" style="48" customWidth="1"/>
    <col min="13560" max="13560" width="1.625" style="48" customWidth="1"/>
    <col min="13561" max="13561" width="7.375" style="48" customWidth="1"/>
    <col min="13562" max="13562" width="2.375" style="48" customWidth="1"/>
    <col min="13563" max="13563" width="23" style="48" bestFit="1" customWidth="1"/>
    <col min="13564" max="13564" width="1.375" style="48" customWidth="1"/>
    <col min="13565" max="13565" width="23" style="48" bestFit="1" customWidth="1"/>
    <col min="13566" max="13566" width="1.375" style="48" customWidth="1"/>
    <col min="13567" max="13567" width="19.375" style="48" customWidth="1"/>
    <col min="13568" max="13568" width="29.375" style="48" customWidth="1"/>
    <col min="13569" max="13812" width="9.375" style="48"/>
    <col min="13813" max="13813" width="12.375" style="48" customWidth="1"/>
    <col min="13814" max="13814" width="31.625" style="48" customWidth="1"/>
    <col min="13815" max="13815" width="5" style="48" customWidth="1"/>
    <col min="13816" max="13816" width="1.625" style="48" customWidth="1"/>
    <col min="13817" max="13817" width="7.375" style="48" customWidth="1"/>
    <col min="13818" max="13818" width="2.375" style="48" customWidth="1"/>
    <col min="13819" max="13819" width="23" style="48" bestFit="1" customWidth="1"/>
    <col min="13820" max="13820" width="1.375" style="48" customWidth="1"/>
    <col min="13821" max="13821" width="23" style="48" bestFit="1" customWidth="1"/>
    <col min="13822" max="13822" width="1.375" style="48" customWidth="1"/>
    <col min="13823" max="13823" width="19.375" style="48" customWidth="1"/>
    <col min="13824" max="13824" width="29.375" style="48" customWidth="1"/>
    <col min="13825" max="14068" width="9.375" style="48"/>
    <col min="14069" max="14069" width="12.375" style="48" customWidth="1"/>
    <col min="14070" max="14070" width="31.625" style="48" customWidth="1"/>
    <col min="14071" max="14071" width="5" style="48" customWidth="1"/>
    <col min="14072" max="14072" width="1.625" style="48" customWidth="1"/>
    <col min="14073" max="14073" width="7.375" style="48" customWidth="1"/>
    <col min="14074" max="14074" width="2.375" style="48" customWidth="1"/>
    <col min="14075" max="14075" width="23" style="48" bestFit="1" customWidth="1"/>
    <col min="14076" max="14076" width="1.375" style="48" customWidth="1"/>
    <col min="14077" max="14077" width="23" style="48" bestFit="1" customWidth="1"/>
    <col min="14078" max="14078" width="1.375" style="48" customWidth="1"/>
    <col min="14079" max="14079" width="19.375" style="48" customWidth="1"/>
    <col min="14080" max="14080" width="29.375" style="48" customWidth="1"/>
    <col min="14081" max="14324" width="9.375" style="48"/>
    <col min="14325" max="14325" width="12.375" style="48" customWidth="1"/>
    <col min="14326" max="14326" width="31.625" style="48" customWidth="1"/>
    <col min="14327" max="14327" width="5" style="48" customWidth="1"/>
    <col min="14328" max="14328" width="1.625" style="48" customWidth="1"/>
    <col min="14329" max="14329" width="7.375" style="48" customWidth="1"/>
    <col min="14330" max="14330" width="2.375" style="48" customWidth="1"/>
    <col min="14331" max="14331" width="23" style="48" bestFit="1" customWidth="1"/>
    <col min="14332" max="14332" width="1.375" style="48" customWidth="1"/>
    <col min="14333" max="14333" width="23" style="48" bestFit="1" customWidth="1"/>
    <col min="14334" max="14334" width="1.375" style="48" customWidth="1"/>
    <col min="14335" max="14335" width="19.375" style="48" customWidth="1"/>
    <col min="14336" max="14336" width="29.375" style="48" customWidth="1"/>
    <col min="14337" max="14580" width="9.375" style="48"/>
    <col min="14581" max="14581" width="12.375" style="48" customWidth="1"/>
    <col min="14582" max="14582" width="31.625" style="48" customWidth="1"/>
    <col min="14583" max="14583" width="5" style="48" customWidth="1"/>
    <col min="14584" max="14584" width="1.625" style="48" customWidth="1"/>
    <col min="14585" max="14585" width="7.375" style="48" customWidth="1"/>
    <col min="14586" max="14586" width="2.375" style="48" customWidth="1"/>
    <col min="14587" max="14587" width="23" style="48" bestFit="1" customWidth="1"/>
    <col min="14588" max="14588" width="1.375" style="48" customWidth="1"/>
    <col min="14589" max="14589" width="23" style="48" bestFit="1" customWidth="1"/>
    <col min="14590" max="14590" width="1.375" style="48" customWidth="1"/>
    <col min="14591" max="14591" width="19.375" style="48" customWidth="1"/>
    <col min="14592" max="14592" width="29.375" style="48" customWidth="1"/>
    <col min="14593" max="14836" width="9.375" style="48"/>
    <col min="14837" max="14837" width="12.375" style="48" customWidth="1"/>
    <col min="14838" max="14838" width="31.625" style="48" customWidth="1"/>
    <col min="14839" max="14839" width="5" style="48" customWidth="1"/>
    <col min="14840" max="14840" width="1.625" style="48" customWidth="1"/>
    <col min="14841" max="14841" width="7.375" style="48" customWidth="1"/>
    <col min="14842" max="14842" width="2.375" style="48" customWidth="1"/>
    <col min="14843" max="14843" width="23" style="48" bestFit="1" customWidth="1"/>
    <col min="14844" max="14844" width="1.375" style="48" customWidth="1"/>
    <col min="14845" max="14845" width="23" style="48" bestFit="1" customWidth="1"/>
    <col min="14846" max="14846" width="1.375" style="48" customWidth="1"/>
    <col min="14847" max="14847" width="19.375" style="48" customWidth="1"/>
    <col min="14848" max="14848" width="29.375" style="48" customWidth="1"/>
    <col min="14849" max="15092" width="9.375" style="48"/>
    <col min="15093" max="15093" width="12.375" style="48" customWidth="1"/>
    <col min="15094" max="15094" width="31.625" style="48" customWidth="1"/>
    <col min="15095" max="15095" width="5" style="48" customWidth="1"/>
    <col min="15096" max="15096" width="1.625" style="48" customWidth="1"/>
    <col min="15097" max="15097" width="7.375" style="48" customWidth="1"/>
    <col min="15098" max="15098" width="2.375" style="48" customWidth="1"/>
    <col min="15099" max="15099" width="23" style="48" bestFit="1" customWidth="1"/>
    <col min="15100" max="15100" width="1.375" style="48" customWidth="1"/>
    <col min="15101" max="15101" width="23" style="48" bestFit="1" customWidth="1"/>
    <col min="15102" max="15102" width="1.375" style="48" customWidth="1"/>
    <col min="15103" max="15103" width="19.375" style="48" customWidth="1"/>
    <col min="15104" max="15104" width="29.375" style="48" customWidth="1"/>
    <col min="15105" max="15348" width="9.375" style="48"/>
    <col min="15349" max="15349" width="12.375" style="48" customWidth="1"/>
    <col min="15350" max="15350" width="31.625" style="48" customWidth="1"/>
    <col min="15351" max="15351" width="5" style="48" customWidth="1"/>
    <col min="15352" max="15352" width="1.625" style="48" customWidth="1"/>
    <col min="15353" max="15353" width="7.375" style="48" customWidth="1"/>
    <col min="15354" max="15354" width="2.375" style="48" customWidth="1"/>
    <col min="15355" max="15355" width="23" style="48" bestFit="1" customWidth="1"/>
    <col min="15356" max="15356" width="1.375" style="48" customWidth="1"/>
    <col min="15357" max="15357" width="23" style="48" bestFit="1" customWidth="1"/>
    <col min="15358" max="15358" width="1.375" style="48" customWidth="1"/>
    <col min="15359" max="15359" width="19.375" style="48" customWidth="1"/>
    <col min="15360" max="15360" width="29.375" style="48" customWidth="1"/>
    <col min="15361" max="15604" width="9.375" style="48"/>
    <col min="15605" max="15605" width="12.375" style="48" customWidth="1"/>
    <col min="15606" max="15606" width="31.625" style="48" customWidth="1"/>
    <col min="15607" max="15607" width="5" style="48" customWidth="1"/>
    <col min="15608" max="15608" width="1.625" style="48" customWidth="1"/>
    <col min="15609" max="15609" width="7.375" style="48" customWidth="1"/>
    <col min="15610" max="15610" width="2.375" style="48" customWidth="1"/>
    <col min="15611" max="15611" width="23" style="48" bestFit="1" customWidth="1"/>
    <col min="15612" max="15612" width="1.375" style="48" customWidth="1"/>
    <col min="15613" max="15613" width="23" style="48" bestFit="1" customWidth="1"/>
    <col min="15614" max="15614" width="1.375" style="48" customWidth="1"/>
    <col min="15615" max="15615" width="19.375" style="48" customWidth="1"/>
    <col min="15616" max="15616" width="29.375" style="48" customWidth="1"/>
    <col min="15617" max="15860" width="9.375" style="48"/>
    <col min="15861" max="15861" width="12.375" style="48" customWidth="1"/>
    <col min="15862" max="15862" width="31.625" style="48" customWidth="1"/>
    <col min="15863" max="15863" width="5" style="48" customWidth="1"/>
    <col min="15864" max="15864" width="1.625" style="48" customWidth="1"/>
    <col min="15865" max="15865" width="7.375" style="48" customWidth="1"/>
    <col min="15866" max="15866" width="2.375" style="48" customWidth="1"/>
    <col min="15867" max="15867" width="23" style="48" bestFit="1" customWidth="1"/>
    <col min="15868" max="15868" width="1.375" style="48" customWidth="1"/>
    <col min="15869" max="15869" width="23" style="48" bestFit="1" customWidth="1"/>
    <col min="15870" max="15870" width="1.375" style="48" customWidth="1"/>
    <col min="15871" max="15871" width="19.375" style="48" customWidth="1"/>
    <col min="15872" max="15872" width="29.375" style="48" customWidth="1"/>
    <col min="15873" max="16116" width="9.375" style="48"/>
    <col min="16117" max="16117" width="12.375" style="48" customWidth="1"/>
    <col min="16118" max="16118" width="31.625" style="48" customWidth="1"/>
    <col min="16119" max="16119" width="5" style="48" customWidth="1"/>
    <col min="16120" max="16120" width="1.625" style="48" customWidth="1"/>
    <col min="16121" max="16121" width="7.375" style="48" customWidth="1"/>
    <col min="16122" max="16122" width="2.375" style="48" customWidth="1"/>
    <col min="16123" max="16123" width="23" style="48" bestFit="1" customWidth="1"/>
    <col min="16124" max="16124" width="1.375" style="48" customWidth="1"/>
    <col min="16125" max="16125" width="23" style="48" bestFit="1" customWidth="1"/>
    <col min="16126" max="16126" width="1.375" style="48" customWidth="1"/>
    <col min="16127" max="16127" width="19.375" style="48" customWidth="1"/>
    <col min="16128" max="16128" width="29.375" style="48" customWidth="1"/>
    <col min="16129" max="16384" width="9.375" style="48"/>
  </cols>
  <sheetData>
    <row r="1" spans="2:9" x14ac:dyDescent="0.2">
      <c r="B1" s="152" t="s">
        <v>131</v>
      </c>
      <c r="C1" s="152"/>
      <c r="D1" s="152"/>
      <c r="E1" s="152"/>
      <c r="F1" s="152"/>
      <c r="G1" s="152"/>
    </row>
    <row r="2" spans="2:9" x14ac:dyDescent="0.2">
      <c r="B2" s="30" t="s">
        <v>144</v>
      </c>
      <c r="C2" s="152"/>
      <c r="D2" s="152"/>
      <c r="E2" s="152"/>
      <c r="F2" s="152"/>
      <c r="G2" s="152"/>
    </row>
    <row r="3" spans="2:9" x14ac:dyDescent="0.2">
      <c r="B3" s="152" t="s">
        <v>97</v>
      </c>
      <c r="C3" s="152"/>
      <c r="D3" s="152"/>
      <c r="E3" s="152"/>
      <c r="F3" s="152"/>
      <c r="G3" s="152"/>
    </row>
    <row r="4" spans="2:9" x14ac:dyDescent="0.2">
      <c r="B4" s="152" t="s">
        <v>211</v>
      </c>
      <c r="C4" s="152"/>
      <c r="D4" s="152"/>
      <c r="E4" s="152"/>
      <c r="F4" s="152"/>
      <c r="G4" s="152"/>
    </row>
    <row r="5" spans="2:9" x14ac:dyDescent="0.2">
      <c r="B5" s="101" t="s">
        <v>24</v>
      </c>
      <c r="C5" s="49"/>
      <c r="D5" s="49"/>
      <c r="E5" s="49"/>
      <c r="F5" s="49"/>
      <c r="G5" s="49"/>
    </row>
    <row r="6" spans="2:9" x14ac:dyDescent="0.2">
      <c r="B6" s="152"/>
      <c r="C6" s="152"/>
      <c r="D6" s="152"/>
      <c r="E6" s="152"/>
      <c r="F6" s="152"/>
      <c r="G6" s="152"/>
    </row>
    <row r="7" spans="2:9" x14ac:dyDescent="0.2">
      <c r="B7" s="50" t="s">
        <v>7</v>
      </c>
      <c r="C7" s="150" t="s">
        <v>2</v>
      </c>
      <c r="E7" s="51" t="s">
        <v>201</v>
      </c>
      <c r="G7" s="51" t="s">
        <v>164</v>
      </c>
    </row>
    <row r="8" spans="2:9" x14ac:dyDescent="0.2">
      <c r="B8" s="52" t="s">
        <v>0</v>
      </c>
      <c r="D8" s="53"/>
      <c r="E8" s="54"/>
      <c r="F8" s="53"/>
      <c r="G8" s="54"/>
    </row>
    <row r="9" spans="2:9" x14ac:dyDescent="0.2">
      <c r="B9" s="48" t="s">
        <v>25</v>
      </c>
      <c r="C9" s="1">
        <v>5</v>
      </c>
      <c r="D9" s="56"/>
      <c r="E9" s="4">
        <f>'5-6'!C9</f>
        <v>1464009</v>
      </c>
      <c r="F9" s="56"/>
      <c r="G9" s="4">
        <f>'5-6'!E9</f>
        <v>749498</v>
      </c>
      <c r="H9" s="57"/>
      <c r="I9" s="58"/>
    </row>
    <row r="10" spans="2:9" x14ac:dyDescent="0.2">
      <c r="B10" s="48" t="s">
        <v>92</v>
      </c>
      <c r="C10" s="1"/>
      <c r="D10" s="56"/>
      <c r="E10" s="4">
        <v>3238342</v>
      </c>
      <c r="F10" s="56"/>
      <c r="G10" s="4">
        <v>1642015</v>
      </c>
      <c r="H10" s="57"/>
      <c r="I10" s="58"/>
    </row>
    <row r="11" spans="2:9" x14ac:dyDescent="0.2">
      <c r="B11" s="48" t="s">
        <v>89</v>
      </c>
      <c r="C11" s="1">
        <v>6</v>
      </c>
      <c r="D11" s="56"/>
      <c r="E11" s="4">
        <f>'5-6'!C18</f>
        <v>956175</v>
      </c>
      <c r="F11" s="56"/>
      <c r="G11" s="4">
        <f>'5-6'!E18</f>
        <v>597681</v>
      </c>
      <c r="H11" s="57"/>
      <c r="I11" s="58"/>
    </row>
    <row r="12" spans="2:9" x14ac:dyDescent="0.2">
      <c r="B12" s="48" t="s">
        <v>57</v>
      </c>
      <c r="C12" s="1"/>
      <c r="D12" s="56"/>
      <c r="E12" s="4">
        <v>10027704</v>
      </c>
      <c r="F12" s="56"/>
      <c r="G12" s="4">
        <v>6282490</v>
      </c>
      <c r="H12" s="57"/>
      <c r="I12" s="58"/>
    </row>
    <row r="13" spans="2:9" x14ac:dyDescent="0.2">
      <c r="B13" s="52" t="s">
        <v>1</v>
      </c>
      <c r="C13" s="1"/>
      <c r="D13" s="56"/>
      <c r="E13" s="141">
        <f>SUM(E9:E12)</f>
        <v>15686230</v>
      </c>
      <c r="F13" s="56"/>
      <c r="G13" s="141">
        <f>SUM(G9:G12)</f>
        <v>9271684</v>
      </c>
    </row>
    <row r="14" spans="2:9" x14ac:dyDescent="0.2">
      <c r="B14" s="52" t="s">
        <v>8</v>
      </c>
      <c r="C14" s="1"/>
      <c r="D14" s="53"/>
      <c r="E14" s="11"/>
      <c r="F14" s="53"/>
      <c r="G14" s="11"/>
    </row>
    <row r="15" spans="2:9" x14ac:dyDescent="0.2">
      <c r="B15" s="48" t="s">
        <v>174</v>
      </c>
      <c r="C15" s="1">
        <v>7</v>
      </c>
      <c r="D15" s="56"/>
      <c r="E15" s="2">
        <f>'7'!K20</f>
        <v>60922</v>
      </c>
      <c r="F15" s="56"/>
      <c r="G15" s="2">
        <f>'7'!K21</f>
        <v>35039</v>
      </c>
      <c r="I15" s="58"/>
    </row>
    <row r="16" spans="2:9" x14ac:dyDescent="0.2">
      <c r="B16" s="52" t="s">
        <v>9</v>
      </c>
      <c r="C16" s="53"/>
      <c r="D16" s="53"/>
      <c r="E16" s="6">
        <f>SUM(E15)</f>
        <v>60922</v>
      </c>
      <c r="F16" s="53"/>
      <c r="G16" s="6">
        <f>SUM(G15)</f>
        <v>35039</v>
      </c>
    </row>
    <row r="17" spans="2:9" ht="21" thickBot="1" x14ac:dyDescent="0.25">
      <c r="B17" s="52" t="s">
        <v>10</v>
      </c>
      <c r="C17" s="53"/>
      <c r="D17" s="53"/>
      <c r="E17" s="5">
        <f>E16+E13</f>
        <v>15747152</v>
      </c>
      <c r="F17" s="53"/>
      <c r="G17" s="5">
        <f>G16+G13</f>
        <v>9306723</v>
      </c>
    </row>
    <row r="18" spans="2:9" ht="21" thickTop="1" x14ac:dyDescent="0.2">
      <c r="B18" s="50" t="s">
        <v>11</v>
      </c>
      <c r="C18" s="53"/>
      <c r="D18" s="53"/>
      <c r="E18" s="39"/>
      <c r="F18" s="53"/>
      <c r="G18" s="39"/>
    </row>
    <row r="19" spans="2:9" x14ac:dyDescent="0.2">
      <c r="B19" s="52" t="s">
        <v>12</v>
      </c>
      <c r="C19" s="56"/>
      <c r="D19" s="56"/>
      <c r="E19" s="39"/>
      <c r="F19" s="56"/>
      <c r="G19" s="39"/>
    </row>
    <row r="20" spans="2:9" x14ac:dyDescent="0.2">
      <c r="B20" s="59" t="s">
        <v>95</v>
      </c>
      <c r="C20" s="56"/>
      <c r="D20" s="56"/>
      <c r="E20" s="4">
        <v>2053837</v>
      </c>
      <c r="F20" s="56"/>
      <c r="G20" s="4">
        <v>51175</v>
      </c>
      <c r="H20" s="57"/>
      <c r="I20" s="58"/>
    </row>
    <row r="21" spans="2:9" x14ac:dyDescent="0.2">
      <c r="B21" s="48" t="s">
        <v>55</v>
      </c>
      <c r="C21" s="1">
        <v>8</v>
      </c>
      <c r="D21" s="56"/>
      <c r="E21" s="4">
        <f>'8-9'!C11</f>
        <v>613657</v>
      </c>
      <c r="F21" s="56"/>
      <c r="G21" s="4">
        <f>'8-9'!E11</f>
        <v>727080</v>
      </c>
      <c r="H21" s="57"/>
      <c r="I21" s="58"/>
    </row>
    <row r="22" spans="2:9" x14ac:dyDescent="0.2">
      <c r="B22" s="60" t="s">
        <v>90</v>
      </c>
      <c r="C22" s="1">
        <v>9</v>
      </c>
      <c r="D22" s="56"/>
      <c r="E22" s="4">
        <f>'8-9'!C32</f>
        <v>336501.22711864411</v>
      </c>
      <c r="F22" s="56"/>
      <c r="G22" s="4">
        <f>-'قائمة الدخل'!G19</f>
        <v>41572</v>
      </c>
      <c r="H22" s="57"/>
    </row>
    <row r="23" spans="2:9" x14ac:dyDescent="0.2">
      <c r="B23" s="52" t="s">
        <v>13</v>
      </c>
      <c r="C23" s="56"/>
      <c r="D23" s="56"/>
      <c r="E23" s="140">
        <f>SUM(E20:E22)</f>
        <v>3003995.2271186439</v>
      </c>
      <c r="F23" s="56"/>
      <c r="G23" s="140">
        <f>SUM(G20:G22)</f>
        <v>819827</v>
      </c>
    </row>
    <row r="24" spans="2:9" x14ac:dyDescent="0.2">
      <c r="B24" s="52"/>
      <c r="C24" s="56"/>
      <c r="D24" s="56"/>
      <c r="E24" s="7"/>
      <c r="F24" s="56"/>
      <c r="G24" s="7"/>
    </row>
    <row r="25" spans="2:9" x14ac:dyDescent="0.2">
      <c r="B25" s="52" t="s">
        <v>14</v>
      </c>
      <c r="C25" s="56"/>
      <c r="D25" s="56"/>
      <c r="E25" s="6"/>
      <c r="F25" s="56"/>
      <c r="G25" s="6"/>
    </row>
    <row r="26" spans="2:9" x14ac:dyDescent="0.2">
      <c r="B26" s="48" t="s">
        <v>58</v>
      </c>
      <c r="C26" s="1">
        <v>10</v>
      </c>
      <c r="D26" s="56"/>
      <c r="E26" s="4">
        <f>'10-11'!H10</f>
        <v>11417</v>
      </c>
      <c r="F26" s="56"/>
      <c r="G26" s="4">
        <f>'10-11'!J10</f>
        <v>8000</v>
      </c>
      <c r="H26" s="57"/>
    </row>
    <row r="27" spans="2:9" x14ac:dyDescent="0.2">
      <c r="B27" s="48" t="s">
        <v>59</v>
      </c>
      <c r="C27" s="1">
        <v>11</v>
      </c>
      <c r="D27" s="56"/>
      <c r="E27" s="4">
        <f>'10-11'!H29</f>
        <v>4091943</v>
      </c>
      <c r="F27" s="56"/>
      <c r="G27" s="4">
        <f>'10-11'!J29</f>
        <v>6866687</v>
      </c>
      <c r="H27" s="57"/>
      <c r="I27" s="58"/>
    </row>
    <row r="28" spans="2:9" x14ac:dyDescent="0.2">
      <c r="B28" s="52" t="s">
        <v>15</v>
      </c>
      <c r="C28" s="1"/>
      <c r="D28" s="56"/>
      <c r="E28" s="61">
        <f>SUM(E26:E27)</f>
        <v>4103360</v>
      </c>
      <c r="F28" s="56"/>
      <c r="G28" s="61">
        <f>SUM(G26:G27)</f>
        <v>6874687</v>
      </c>
    </row>
    <row r="29" spans="2:9" ht="21" thickBot="1" x14ac:dyDescent="0.25">
      <c r="B29" s="52" t="s">
        <v>16</v>
      </c>
      <c r="C29" s="1"/>
      <c r="D29" s="56"/>
      <c r="E29" s="14">
        <f>E28+E23</f>
        <v>7107355.2271186439</v>
      </c>
      <c r="F29" s="56"/>
      <c r="G29" s="14">
        <f>G28+G23</f>
        <v>7694514</v>
      </c>
    </row>
    <row r="30" spans="2:9" ht="21" thickTop="1" x14ac:dyDescent="0.2">
      <c r="B30" s="50" t="s">
        <v>17</v>
      </c>
      <c r="C30" s="1"/>
      <c r="D30" s="56"/>
      <c r="E30" s="4"/>
      <c r="F30" s="56"/>
      <c r="G30" s="4"/>
    </row>
    <row r="31" spans="2:9" x14ac:dyDescent="0.2">
      <c r="B31" s="48" t="s">
        <v>5</v>
      </c>
      <c r="C31" s="1">
        <v>12</v>
      </c>
      <c r="D31" s="56"/>
      <c r="E31" s="4">
        <v>3000000</v>
      </c>
      <c r="F31" s="56"/>
      <c r="G31" s="4">
        <f>'قائمة التغيرات'!C15</f>
        <v>25000</v>
      </c>
      <c r="I31" s="58"/>
    </row>
    <row r="32" spans="2:9" x14ac:dyDescent="0.2">
      <c r="B32" s="48" t="s">
        <v>227</v>
      </c>
      <c r="C32" s="1">
        <v>13</v>
      </c>
      <c r="D32" s="56"/>
      <c r="E32" s="4">
        <f>'قائمة التغيرات'!E25</f>
        <v>1223276</v>
      </c>
      <c r="F32" s="56"/>
      <c r="G32" s="4">
        <v>0</v>
      </c>
      <c r="I32" s="58"/>
    </row>
    <row r="33" spans="2:9" x14ac:dyDescent="0.2">
      <c r="B33" s="48" t="s">
        <v>242</v>
      </c>
      <c r="C33" s="1"/>
      <c r="D33" s="56"/>
      <c r="E33" s="4">
        <v>0</v>
      </c>
      <c r="F33" s="56"/>
      <c r="G33" s="4">
        <v>7500</v>
      </c>
      <c r="I33" s="58"/>
    </row>
    <row r="34" spans="2:9" x14ac:dyDescent="0.2">
      <c r="B34" s="48" t="s">
        <v>6</v>
      </c>
      <c r="C34" s="56"/>
      <c r="D34" s="56"/>
      <c r="E34" s="119">
        <f>'قائمة التغيرات'!I25</f>
        <v>4416520.7728813561</v>
      </c>
      <c r="F34" s="56"/>
      <c r="G34" s="119">
        <f>'قائمة التغيرات'!I15</f>
        <v>1579709</v>
      </c>
    </row>
    <row r="35" spans="2:9" x14ac:dyDescent="0.2">
      <c r="B35" s="52" t="s">
        <v>18</v>
      </c>
      <c r="C35" s="56"/>
      <c r="D35" s="56"/>
      <c r="E35" s="62">
        <f>SUM(E31:E34)</f>
        <v>8639796.7728813551</v>
      </c>
      <c r="F35" s="56"/>
      <c r="G35" s="62">
        <f>SUM(G31:G34)</f>
        <v>1612209</v>
      </c>
    </row>
    <row r="36" spans="2:9" ht="21" thickBot="1" x14ac:dyDescent="0.25">
      <c r="B36" s="52" t="s">
        <v>19</v>
      </c>
      <c r="C36" s="56"/>
      <c r="D36" s="56"/>
      <c r="E36" s="8">
        <f>E35+E29</f>
        <v>15747152</v>
      </c>
      <c r="F36" s="56"/>
      <c r="G36" s="8">
        <f>G35+G29</f>
        <v>9306723</v>
      </c>
      <c r="I36" s="58"/>
    </row>
    <row r="37" spans="2:9" ht="21" thickTop="1" x14ac:dyDescent="0.2">
      <c r="B37" s="52"/>
      <c r="C37" s="56"/>
      <c r="D37" s="56"/>
      <c r="E37" s="56"/>
      <c r="F37" s="56"/>
      <c r="G37" s="7"/>
    </row>
    <row r="38" spans="2:9" x14ac:dyDescent="0.2">
      <c r="B38" s="206" t="s">
        <v>199</v>
      </c>
      <c r="C38" s="206"/>
      <c r="D38" s="206"/>
      <c r="E38" s="206"/>
      <c r="F38" s="206"/>
      <c r="G38" s="206"/>
    </row>
    <row r="39" spans="2:9" x14ac:dyDescent="0.2">
      <c r="B39" s="207">
        <v>4</v>
      </c>
      <c r="C39" s="207"/>
      <c r="D39" s="207"/>
      <c r="E39" s="207"/>
      <c r="F39" s="207"/>
      <c r="G39" s="207"/>
    </row>
    <row r="40" spans="2:9" x14ac:dyDescent="0.2">
      <c r="B40" s="208"/>
      <c r="C40" s="208"/>
      <c r="D40" s="208"/>
      <c r="E40" s="208"/>
      <c r="F40" s="208"/>
      <c r="G40" s="208"/>
    </row>
    <row r="41" spans="2:9" x14ac:dyDescent="0.2">
      <c r="B41" s="64"/>
      <c r="C41" s="64"/>
      <c r="D41" s="64"/>
      <c r="E41" s="64"/>
      <c r="F41" s="64"/>
      <c r="G41" s="64"/>
    </row>
    <row r="42" spans="2:9" x14ac:dyDescent="0.2">
      <c r="B42" s="64"/>
      <c r="C42" s="64"/>
      <c r="D42" s="64"/>
      <c r="E42" s="64"/>
      <c r="F42" s="64"/>
      <c r="G42" s="64"/>
    </row>
    <row r="43" spans="2:9" x14ac:dyDescent="0.2">
      <c r="E43" s="39">
        <f>E36-E17</f>
        <v>0</v>
      </c>
      <c r="G43" s="39">
        <f>G36-G17</f>
        <v>0</v>
      </c>
    </row>
  </sheetData>
  <customSheetViews>
    <customSheetView guid="{C4C54333-0C8B-484B-8210-F3D7E510C081}" scale="130" showPageBreaks="1" showGridLines="0" view="pageLayout">
      <selection sqref="A1:A1048576"/>
      <pageMargins left="0.43307086614173229" right="3.2051282051282048E-2" top="0.62" bottom="0" header="0.23" footer="0"/>
      <printOptions horizontalCentered="1"/>
      <pageSetup paperSize="9" firstPageNumber="5" orientation="portrait" useFirstPageNumber="1" r:id="rId1"/>
      <headerFooter alignWithMargins="0"/>
    </customSheetView>
  </customSheetViews>
  <mergeCells count="2">
    <mergeCell ref="B38:G38"/>
    <mergeCell ref="B39:G40"/>
  </mergeCells>
  <printOptions horizontalCentered="1"/>
  <pageMargins left="0.43307086614173229" right="0.51181102362204722" top="0.62992125984251968" bottom="0" header="0.23622047244094491" footer="0"/>
  <pageSetup paperSize="9" scale="95" firstPageNumber="5" orientation="portrait" useFirstPageNumber="1" r:id="rId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ورقة8">
    <tabColor rgb="FFFFCCFF"/>
  </sheetPr>
  <dimension ref="B1:K32"/>
  <sheetViews>
    <sheetView rightToLeft="1" tabSelected="1" topLeftCell="A16" zoomScale="90" zoomScaleNormal="90" zoomScaleSheetLayoutView="100" zoomScalePageLayoutView="90" workbookViewId="0">
      <selection activeCell="K25" sqref="K25"/>
    </sheetView>
  </sheetViews>
  <sheetFormatPr defaultColWidth="9.375" defaultRowHeight="20.25" x14ac:dyDescent="0.2"/>
  <cols>
    <col min="1" max="1" width="3" style="48" customWidth="1"/>
    <col min="2" max="2" width="45.875" style="48" customWidth="1"/>
    <col min="3" max="3" width="14.875" style="48" customWidth="1"/>
    <col min="4" max="4" width="1.875" style="48" customWidth="1"/>
    <col min="5" max="5" width="13.5" style="48" customWidth="1"/>
    <col min="6" max="7" width="2.375" style="48" customWidth="1"/>
    <col min="8" max="245" width="9.375" style="48"/>
    <col min="246" max="247" width="12.375" style="48" customWidth="1"/>
    <col min="248" max="248" width="18.625" style="48" customWidth="1"/>
    <col min="249" max="249" width="11.25" style="48" customWidth="1"/>
    <col min="250" max="250" width="9.375" style="48" customWidth="1"/>
    <col min="251" max="252" width="17.375" style="48" customWidth="1"/>
    <col min="253" max="253" width="1.625" style="48" customWidth="1"/>
    <col min="254" max="501" width="9.375" style="48"/>
    <col min="502" max="503" width="12.375" style="48" customWidth="1"/>
    <col min="504" max="504" width="18.625" style="48" customWidth="1"/>
    <col min="505" max="505" width="11.25" style="48" customWidth="1"/>
    <col min="506" max="506" width="9.375" style="48" customWidth="1"/>
    <col min="507" max="508" width="17.375" style="48" customWidth="1"/>
    <col min="509" max="509" width="1.625" style="48" customWidth="1"/>
    <col min="510" max="757" width="9.375" style="48"/>
    <col min="758" max="759" width="12.375" style="48" customWidth="1"/>
    <col min="760" max="760" width="18.625" style="48" customWidth="1"/>
    <col min="761" max="761" width="11.25" style="48" customWidth="1"/>
    <col min="762" max="762" width="9.375" style="48" customWidth="1"/>
    <col min="763" max="764" width="17.375" style="48" customWidth="1"/>
    <col min="765" max="765" width="1.625" style="48" customWidth="1"/>
    <col min="766" max="1013" width="9.375" style="48"/>
    <col min="1014" max="1015" width="12.375" style="48" customWidth="1"/>
    <col min="1016" max="1016" width="18.625" style="48" customWidth="1"/>
    <col min="1017" max="1017" width="11.25" style="48" customWidth="1"/>
    <col min="1018" max="1018" width="9.375" style="48" customWidth="1"/>
    <col min="1019" max="1020" width="17.375" style="48" customWidth="1"/>
    <col min="1021" max="1021" width="1.625" style="48" customWidth="1"/>
    <col min="1022" max="1269" width="9.375" style="48"/>
    <col min="1270" max="1271" width="12.375" style="48" customWidth="1"/>
    <col min="1272" max="1272" width="18.625" style="48" customWidth="1"/>
    <col min="1273" max="1273" width="11.25" style="48" customWidth="1"/>
    <col min="1274" max="1274" width="9.375" style="48" customWidth="1"/>
    <col min="1275" max="1276" width="17.375" style="48" customWidth="1"/>
    <col min="1277" max="1277" width="1.625" style="48" customWidth="1"/>
    <col min="1278" max="1525" width="9.375" style="48"/>
    <col min="1526" max="1527" width="12.375" style="48" customWidth="1"/>
    <col min="1528" max="1528" width="18.625" style="48" customWidth="1"/>
    <col min="1529" max="1529" width="11.25" style="48" customWidth="1"/>
    <col min="1530" max="1530" width="9.375" style="48" customWidth="1"/>
    <col min="1531" max="1532" width="17.375" style="48" customWidth="1"/>
    <col min="1533" max="1533" width="1.625" style="48" customWidth="1"/>
    <col min="1534" max="1781" width="9.375" style="48"/>
    <col min="1782" max="1783" width="12.375" style="48" customWidth="1"/>
    <col min="1784" max="1784" width="18.625" style="48" customWidth="1"/>
    <col min="1785" max="1785" width="11.25" style="48" customWidth="1"/>
    <col min="1786" max="1786" width="9.375" style="48" customWidth="1"/>
    <col min="1787" max="1788" width="17.375" style="48" customWidth="1"/>
    <col min="1789" max="1789" width="1.625" style="48" customWidth="1"/>
    <col min="1790" max="2037" width="9.375" style="48"/>
    <col min="2038" max="2039" width="12.375" style="48" customWidth="1"/>
    <col min="2040" max="2040" width="18.625" style="48" customWidth="1"/>
    <col min="2041" max="2041" width="11.25" style="48" customWidth="1"/>
    <col min="2042" max="2042" width="9.375" style="48" customWidth="1"/>
    <col min="2043" max="2044" width="17.375" style="48" customWidth="1"/>
    <col min="2045" max="2045" width="1.625" style="48" customWidth="1"/>
    <col min="2046" max="2293" width="9.375" style="48"/>
    <col min="2294" max="2295" width="12.375" style="48" customWidth="1"/>
    <col min="2296" max="2296" width="18.625" style="48" customWidth="1"/>
    <col min="2297" max="2297" width="11.25" style="48" customWidth="1"/>
    <col min="2298" max="2298" width="9.375" style="48" customWidth="1"/>
    <col min="2299" max="2300" width="17.375" style="48" customWidth="1"/>
    <col min="2301" max="2301" width="1.625" style="48" customWidth="1"/>
    <col min="2302" max="2549" width="9.375" style="48"/>
    <col min="2550" max="2551" width="12.375" style="48" customWidth="1"/>
    <col min="2552" max="2552" width="18.625" style="48" customWidth="1"/>
    <col min="2553" max="2553" width="11.25" style="48" customWidth="1"/>
    <col min="2554" max="2554" width="9.375" style="48" customWidth="1"/>
    <col min="2555" max="2556" width="17.375" style="48" customWidth="1"/>
    <col min="2557" max="2557" width="1.625" style="48" customWidth="1"/>
    <col min="2558" max="2805" width="9.375" style="48"/>
    <col min="2806" max="2807" width="12.375" style="48" customWidth="1"/>
    <col min="2808" max="2808" width="18.625" style="48" customWidth="1"/>
    <col min="2809" max="2809" width="11.25" style="48" customWidth="1"/>
    <col min="2810" max="2810" width="9.375" style="48" customWidth="1"/>
    <col min="2811" max="2812" width="17.375" style="48" customWidth="1"/>
    <col min="2813" max="2813" width="1.625" style="48" customWidth="1"/>
    <col min="2814" max="3061" width="9.375" style="48"/>
    <col min="3062" max="3063" width="12.375" style="48" customWidth="1"/>
    <col min="3064" max="3064" width="18.625" style="48" customWidth="1"/>
    <col min="3065" max="3065" width="11.25" style="48" customWidth="1"/>
    <col min="3066" max="3066" width="9.375" style="48" customWidth="1"/>
    <col min="3067" max="3068" width="17.375" style="48" customWidth="1"/>
    <col min="3069" max="3069" width="1.625" style="48" customWidth="1"/>
    <col min="3070" max="3317" width="9.375" style="48"/>
    <col min="3318" max="3319" width="12.375" style="48" customWidth="1"/>
    <col min="3320" max="3320" width="18.625" style="48" customWidth="1"/>
    <col min="3321" max="3321" width="11.25" style="48" customWidth="1"/>
    <col min="3322" max="3322" width="9.375" style="48" customWidth="1"/>
    <col min="3323" max="3324" width="17.375" style="48" customWidth="1"/>
    <col min="3325" max="3325" width="1.625" style="48" customWidth="1"/>
    <col min="3326" max="3573" width="9.375" style="48"/>
    <col min="3574" max="3575" width="12.375" style="48" customWidth="1"/>
    <col min="3576" max="3576" width="18.625" style="48" customWidth="1"/>
    <col min="3577" max="3577" width="11.25" style="48" customWidth="1"/>
    <col min="3578" max="3578" width="9.375" style="48" customWidth="1"/>
    <col min="3579" max="3580" width="17.375" style="48" customWidth="1"/>
    <col min="3581" max="3581" width="1.625" style="48" customWidth="1"/>
    <col min="3582" max="3829" width="9.375" style="48"/>
    <col min="3830" max="3831" width="12.375" style="48" customWidth="1"/>
    <col min="3832" max="3832" width="18.625" style="48" customWidth="1"/>
    <col min="3833" max="3833" width="11.25" style="48" customWidth="1"/>
    <col min="3834" max="3834" width="9.375" style="48" customWidth="1"/>
    <col min="3835" max="3836" width="17.375" style="48" customWidth="1"/>
    <col min="3837" max="3837" width="1.625" style="48" customWidth="1"/>
    <col min="3838" max="4085" width="9.375" style="48"/>
    <col min="4086" max="4087" width="12.375" style="48" customWidth="1"/>
    <col min="4088" max="4088" width="18.625" style="48" customWidth="1"/>
    <col min="4089" max="4089" width="11.25" style="48" customWidth="1"/>
    <col min="4090" max="4090" width="9.375" style="48" customWidth="1"/>
    <col min="4091" max="4092" width="17.375" style="48" customWidth="1"/>
    <col min="4093" max="4093" width="1.625" style="48" customWidth="1"/>
    <col min="4094" max="4341" width="9.375" style="48"/>
    <col min="4342" max="4343" width="12.375" style="48" customWidth="1"/>
    <col min="4344" max="4344" width="18.625" style="48" customWidth="1"/>
    <col min="4345" max="4345" width="11.25" style="48" customWidth="1"/>
    <col min="4346" max="4346" width="9.375" style="48" customWidth="1"/>
    <col min="4347" max="4348" width="17.375" style="48" customWidth="1"/>
    <col min="4349" max="4349" width="1.625" style="48" customWidth="1"/>
    <col min="4350" max="4597" width="9.375" style="48"/>
    <col min="4598" max="4599" width="12.375" style="48" customWidth="1"/>
    <col min="4600" max="4600" width="18.625" style="48" customWidth="1"/>
    <col min="4601" max="4601" width="11.25" style="48" customWidth="1"/>
    <col min="4602" max="4602" width="9.375" style="48" customWidth="1"/>
    <col min="4603" max="4604" width="17.375" style="48" customWidth="1"/>
    <col min="4605" max="4605" width="1.625" style="48" customWidth="1"/>
    <col min="4606" max="4853" width="9.375" style="48"/>
    <col min="4854" max="4855" width="12.375" style="48" customWidth="1"/>
    <col min="4856" max="4856" width="18.625" style="48" customWidth="1"/>
    <col min="4857" max="4857" width="11.25" style="48" customWidth="1"/>
    <col min="4858" max="4858" width="9.375" style="48" customWidth="1"/>
    <col min="4859" max="4860" width="17.375" style="48" customWidth="1"/>
    <col min="4861" max="4861" width="1.625" style="48" customWidth="1"/>
    <col min="4862" max="5109" width="9.375" style="48"/>
    <col min="5110" max="5111" width="12.375" style="48" customWidth="1"/>
    <col min="5112" max="5112" width="18.625" style="48" customWidth="1"/>
    <col min="5113" max="5113" width="11.25" style="48" customWidth="1"/>
    <col min="5114" max="5114" width="9.375" style="48" customWidth="1"/>
    <col min="5115" max="5116" width="17.375" style="48" customWidth="1"/>
    <col min="5117" max="5117" width="1.625" style="48" customWidth="1"/>
    <col min="5118" max="5365" width="9.375" style="48"/>
    <col min="5366" max="5367" width="12.375" style="48" customWidth="1"/>
    <col min="5368" max="5368" width="18.625" style="48" customWidth="1"/>
    <col min="5369" max="5369" width="11.25" style="48" customWidth="1"/>
    <col min="5370" max="5370" width="9.375" style="48" customWidth="1"/>
    <col min="5371" max="5372" width="17.375" style="48" customWidth="1"/>
    <col min="5373" max="5373" width="1.625" style="48" customWidth="1"/>
    <col min="5374" max="5621" width="9.375" style="48"/>
    <col min="5622" max="5623" width="12.375" style="48" customWidth="1"/>
    <col min="5624" max="5624" width="18.625" style="48" customWidth="1"/>
    <col min="5625" max="5625" width="11.25" style="48" customWidth="1"/>
    <col min="5626" max="5626" width="9.375" style="48" customWidth="1"/>
    <col min="5627" max="5628" width="17.375" style="48" customWidth="1"/>
    <col min="5629" max="5629" width="1.625" style="48" customWidth="1"/>
    <col min="5630" max="5877" width="9.375" style="48"/>
    <col min="5878" max="5879" width="12.375" style="48" customWidth="1"/>
    <col min="5880" max="5880" width="18.625" style="48" customWidth="1"/>
    <col min="5881" max="5881" width="11.25" style="48" customWidth="1"/>
    <col min="5882" max="5882" width="9.375" style="48" customWidth="1"/>
    <col min="5883" max="5884" width="17.375" style="48" customWidth="1"/>
    <col min="5885" max="5885" width="1.625" style="48" customWidth="1"/>
    <col min="5886" max="6133" width="9.375" style="48"/>
    <col min="6134" max="6135" width="12.375" style="48" customWidth="1"/>
    <col min="6136" max="6136" width="18.625" style="48" customWidth="1"/>
    <col min="6137" max="6137" width="11.25" style="48" customWidth="1"/>
    <col min="6138" max="6138" width="9.375" style="48" customWidth="1"/>
    <col min="6139" max="6140" width="17.375" style="48" customWidth="1"/>
    <col min="6141" max="6141" width="1.625" style="48" customWidth="1"/>
    <col min="6142" max="6389" width="9.375" style="48"/>
    <col min="6390" max="6391" width="12.375" style="48" customWidth="1"/>
    <col min="6392" max="6392" width="18.625" style="48" customWidth="1"/>
    <col min="6393" max="6393" width="11.25" style="48" customWidth="1"/>
    <col min="6394" max="6394" width="9.375" style="48" customWidth="1"/>
    <col min="6395" max="6396" width="17.375" style="48" customWidth="1"/>
    <col min="6397" max="6397" width="1.625" style="48" customWidth="1"/>
    <col min="6398" max="6645" width="9.375" style="48"/>
    <col min="6646" max="6647" width="12.375" style="48" customWidth="1"/>
    <col min="6648" max="6648" width="18.625" style="48" customWidth="1"/>
    <col min="6649" max="6649" width="11.25" style="48" customWidth="1"/>
    <col min="6650" max="6650" width="9.375" style="48" customWidth="1"/>
    <col min="6651" max="6652" width="17.375" style="48" customWidth="1"/>
    <col min="6653" max="6653" width="1.625" style="48" customWidth="1"/>
    <col min="6654" max="6901" width="9.375" style="48"/>
    <col min="6902" max="6903" width="12.375" style="48" customWidth="1"/>
    <col min="6904" max="6904" width="18.625" style="48" customWidth="1"/>
    <col min="6905" max="6905" width="11.25" style="48" customWidth="1"/>
    <col min="6906" max="6906" width="9.375" style="48" customWidth="1"/>
    <col min="6907" max="6908" width="17.375" style="48" customWidth="1"/>
    <col min="6909" max="6909" width="1.625" style="48" customWidth="1"/>
    <col min="6910" max="7157" width="9.375" style="48"/>
    <col min="7158" max="7159" width="12.375" style="48" customWidth="1"/>
    <col min="7160" max="7160" width="18.625" style="48" customWidth="1"/>
    <col min="7161" max="7161" width="11.25" style="48" customWidth="1"/>
    <col min="7162" max="7162" width="9.375" style="48" customWidth="1"/>
    <col min="7163" max="7164" width="17.375" style="48" customWidth="1"/>
    <col min="7165" max="7165" width="1.625" style="48" customWidth="1"/>
    <col min="7166" max="7413" width="9.375" style="48"/>
    <col min="7414" max="7415" width="12.375" style="48" customWidth="1"/>
    <col min="7416" max="7416" width="18.625" style="48" customWidth="1"/>
    <col min="7417" max="7417" width="11.25" style="48" customWidth="1"/>
    <col min="7418" max="7418" width="9.375" style="48" customWidth="1"/>
    <col min="7419" max="7420" width="17.375" style="48" customWidth="1"/>
    <col min="7421" max="7421" width="1.625" style="48" customWidth="1"/>
    <col min="7422" max="7669" width="9.375" style="48"/>
    <col min="7670" max="7671" width="12.375" style="48" customWidth="1"/>
    <col min="7672" max="7672" width="18.625" style="48" customWidth="1"/>
    <col min="7673" max="7673" width="11.25" style="48" customWidth="1"/>
    <col min="7674" max="7674" width="9.375" style="48" customWidth="1"/>
    <col min="7675" max="7676" width="17.375" style="48" customWidth="1"/>
    <col min="7677" max="7677" width="1.625" style="48" customWidth="1"/>
    <col min="7678" max="7925" width="9.375" style="48"/>
    <col min="7926" max="7927" width="12.375" style="48" customWidth="1"/>
    <col min="7928" max="7928" width="18.625" style="48" customWidth="1"/>
    <col min="7929" max="7929" width="11.25" style="48" customWidth="1"/>
    <col min="7930" max="7930" width="9.375" style="48" customWidth="1"/>
    <col min="7931" max="7932" width="17.375" style="48" customWidth="1"/>
    <col min="7933" max="7933" width="1.625" style="48" customWidth="1"/>
    <col min="7934" max="8181" width="9.375" style="48"/>
    <col min="8182" max="8183" width="12.375" style="48" customWidth="1"/>
    <col min="8184" max="8184" width="18.625" style="48" customWidth="1"/>
    <col min="8185" max="8185" width="11.25" style="48" customWidth="1"/>
    <col min="8186" max="8186" width="9.375" style="48" customWidth="1"/>
    <col min="8187" max="8188" width="17.375" style="48" customWidth="1"/>
    <col min="8189" max="8189" width="1.625" style="48" customWidth="1"/>
    <col min="8190" max="8437" width="9.375" style="48"/>
    <col min="8438" max="8439" width="12.375" style="48" customWidth="1"/>
    <col min="8440" max="8440" width="18.625" style="48" customWidth="1"/>
    <col min="8441" max="8441" width="11.25" style="48" customWidth="1"/>
    <col min="8442" max="8442" width="9.375" style="48" customWidth="1"/>
    <col min="8443" max="8444" width="17.375" style="48" customWidth="1"/>
    <col min="8445" max="8445" width="1.625" style="48" customWidth="1"/>
    <col min="8446" max="8693" width="9.375" style="48"/>
    <col min="8694" max="8695" width="12.375" style="48" customWidth="1"/>
    <col min="8696" max="8696" width="18.625" style="48" customWidth="1"/>
    <col min="8697" max="8697" width="11.25" style="48" customWidth="1"/>
    <col min="8698" max="8698" width="9.375" style="48" customWidth="1"/>
    <col min="8699" max="8700" width="17.375" style="48" customWidth="1"/>
    <col min="8701" max="8701" width="1.625" style="48" customWidth="1"/>
    <col min="8702" max="8949" width="9.375" style="48"/>
    <col min="8950" max="8951" width="12.375" style="48" customWidth="1"/>
    <col min="8952" max="8952" width="18.625" style="48" customWidth="1"/>
    <col min="8953" max="8953" width="11.25" style="48" customWidth="1"/>
    <col min="8954" max="8954" width="9.375" style="48" customWidth="1"/>
    <col min="8955" max="8956" width="17.375" style="48" customWidth="1"/>
    <col min="8957" max="8957" width="1.625" style="48" customWidth="1"/>
    <col min="8958" max="9205" width="9.375" style="48"/>
    <col min="9206" max="9207" width="12.375" style="48" customWidth="1"/>
    <col min="9208" max="9208" width="18.625" style="48" customWidth="1"/>
    <col min="9209" max="9209" width="11.25" style="48" customWidth="1"/>
    <col min="9210" max="9210" width="9.375" style="48" customWidth="1"/>
    <col min="9211" max="9212" width="17.375" style="48" customWidth="1"/>
    <col min="9213" max="9213" width="1.625" style="48" customWidth="1"/>
    <col min="9214" max="9461" width="9.375" style="48"/>
    <col min="9462" max="9463" width="12.375" style="48" customWidth="1"/>
    <col min="9464" max="9464" width="18.625" style="48" customWidth="1"/>
    <col min="9465" max="9465" width="11.25" style="48" customWidth="1"/>
    <col min="9466" max="9466" width="9.375" style="48" customWidth="1"/>
    <col min="9467" max="9468" width="17.375" style="48" customWidth="1"/>
    <col min="9469" max="9469" width="1.625" style="48" customWidth="1"/>
    <col min="9470" max="9717" width="9.375" style="48"/>
    <col min="9718" max="9719" width="12.375" style="48" customWidth="1"/>
    <col min="9720" max="9720" width="18.625" style="48" customWidth="1"/>
    <col min="9721" max="9721" width="11.25" style="48" customWidth="1"/>
    <col min="9722" max="9722" width="9.375" style="48" customWidth="1"/>
    <col min="9723" max="9724" width="17.375" style="48" customWidth="1"/>
    <col min="9725" max="9725" width="1.625" style="48" customWidth="1"/>
    <col min="9726" max="9973" width="9.375" style="48"/>
    <col min="9974" max="9975" width="12.375" style="48" customWidth="1"/>
    <col min="9976" max="9976" width="18.625" style="48" customWidth="1"/>
    <col min="9977" max="9977" width="11.25" style="48" customWidth="1"/>
    <col min="9978" max="9978" width="9.375" style="48" customWidth="1"/>
    <col min="9979" max="9980" width="17.375" style="48" customWidth="1"/>
    <col min="9981" max="9981" width="1.625" style="48" customWidth="1"/>
    <col min="9982" max="10229" width="9.375" style="48"/>
    <col min="10230" max="10231" width="12.375" style="48" customWidth="1"/>
    <col min="10232" max="10232" width="18.625" style="48" customWidth="1"/>
    <col min="10233" max="10233" width="11.25" style="48" customWidth="1"/>
    <col min="10234" max="10234" width="9.375" style="48" customWidth="1"/>
    <col min="10235" max="10236" width="17.375" style="48" customWidth="1"/>
    <col min="10237" max="10237" width="1.625" style="48" customWidth="1"/>
    <col min="10238" max="10485" width="9.375" style="48"/>
    <col min="10486" max="10487" width="12.375" style="48" customWidth="1"/>
    <col min="10488" max="10488" width="18.625" style="48" customWidth="1"/>
    <col min="10489" max="10489" width="11.25" style="48" customWidth="1"/>
    <col min="10490" max="10490" width="9.375" style="48" customWidth="1"/>
    <col min="10491" max="10492" width="17.375" style="48" customWidth="1"/>
    <col min="10493" max="10493" width="1.625" style="48" customWidth="1"/>
    <col min="10494" max="10741" width="9.375" style="48"/>
    <col min="10742" max="10743" width="12.375" style="48" customWidth="1"/>
    <col min="10744" max="10744" width="18.625" style="48" customWidth="1"/>
    <col min="10745" max="10745" width="11.25" style="48" customWidth="1"/>
    <col min="10746" max="10746" width="9.375" style="48" customWidth="1"/>
    <col min="10747" max="10748" width="17.375" style="48" customWidth="1"/>
    <col min="10749" max="10749" width="1.625" style="48" customWidth="1"/>
    <col min="10750" max="10997" width="9.375" style="48"/>
    <col min="10998" max="10999" width="12.375" style="48" customWidth="1"/>
    <col min="11000" max="11000" width="18.625" style="48" customWidth="1"/>
    <col min="11001" max="11001" width="11.25" style="48" customWidth="1"/>
    <col min="11002" max="11002" width="9.375" style="48" customWidth="1"/>
    <col min="11003" max="11004" width="17.375" style="48" customWidth="1"/>
    <col min="11005" max="11005" width="1.625" style="48" customWidth="1"/>
    <col min="11006" max="11253" width="9.375" style="48"/>
    <col min="11254" max="11255" width="12.375" style="48" customWidth="1"/>
    <col min="11256" max="11256" width="18.625" style="48" customWidth="1"/>
    <col min="11257" max="11257" width="11.25" style="48" customWidth="1"/>
    <col min="11258" max="11258" width="9.375" style="48" customWidth="1"/>
    <col min="11259" max="11260" width="17.375" style="48" customWidth="1"/>
    <col min="11261" max="11261" width="1.625" style="48" customWidth="1"/>
    <col min="11262" max="11509" width="9.375" style="48"/>
    <col min="11510" max="11511" width="12.375" style="48" customWidth="1"/>
    <col min="11512" max="11512" width="18.625" style="48" customWidth="1"/>
    <col min="11513" max="11513" width="11.25" style="48" customWidth="1"/>
    <col min="11514" max="11514" width="9.375" style="48" customWidth="1"/>
    <col min="11515" max="11516" width="17.375" style="48" customWidth="1"/>
    <col min="11517" max="11517" width="1.625" style="48" customWidth="1"/>
    <col min="11518" max="11765" width="9.375" style="48"/>
    <col min="11766" max="11767" width="12.375" style="48" customWidth="1"/>
    <col min="11768" max="11768" width="18.625" style="48" customWidth="1"/>
    <col min="11769" max="11769" width="11.25" style="48" customWidth="1"/>
    <col min="11770" max="11770" width="9.375" style="48" customWidth="1"/>
    <col min="11771" max="11772" width="17.375" style="48" customWidth="1"/>
    <col min="11773" max="11773" width="1.625" style="48" customWidth="1"/>
    <col min="11774" max="12021" width="9.375" style="48"/>
    <col min="12022" max="12023" width="12.375" style="48" customWidth="1"/>
    <col min="12024" max="12024" width="18.625" style="48" customWidth="1"/>
    <col min="12025" max="12025" width="11.25" style="48" customWidth="1"/>
    <col min="12026" max="12026" width="9.375" style="48" customWidth="1"/>
    <col min="12027" max="12028" width="17.375" style="48" customWidth="1"/>
    <col min="12029" max="12029" width="1.625" style="48" customWidth="1"/>
    <col min="12030" max="12277" width="9.375" style="48"/>
    <col min="12278" max="12279" width="12.375" style="48" customWidth="1"/>
    <col min="12280" max="12280" width="18.625" style="48" customWidth="1"/>
    <col min="12281" max="12281" width="11.25" style="48" customWidth="1"/>
    <col min="12282" max="12282" width="9.375" style="48" customWidth="1"/>
    <col min="12283" max="12284" width="17.375" style="48" customWidth="1"/>
    <col min="12285" max="12285" width="1.625" style="48" customWidth="1"/>
    <col min="12286" max="12533" width="9.375" style="48"/>
    <col min="12534" max="12535" width="12.375" style="48" customWidth="1"/>
    <col min="12536" max="12536" width="18.625" style="48" customWidth="1"/>
    <col min="12537" max="12537" width="11.25" style="48" customWidth="1"/>
    <col min="12538" max="12538" width="9.375" style="48" customWidth="1"/>
    <col min="12539" max="12540" width="17.375" style="48" customWidth="1"/>
    <col min="12541" max="12541" width="1.625" style="48" customWidth="1"/>
    <col min="12542" max="12789" width="9.375" style="48"/>
    <col min="12790" max="12791" width="12.375" style="48" customWidth="1"/>
    <col min="12792" max="12792" width="18.625" style="48" customWidth="1"/>
    <col min="12793" max="12793" width="11.25" style="48" customWidth="1"/>
    <col min="12794" max="12794" width="9.375" style="48" customWidth="1"/>
    <col min="12795" max="12796" width="17.375" style="48" customWidth="1"/>
    <col min="12797" max="12797" width="1.625" style="48" customWidth="1"/>
    <col min="12798" max="13045" width="9.375" style="48"/>
    <col min="13046" max="13047" width="12.375" style="48" customWidth="1"/>
    <col min="13048" max="13048" width="18.625" style="48" customWidth="1"/>
    <col min="13049" max="13049" width="11.25" style="48" customWidth="1"/>
    <col min="13050" max="13050" width="9.375" style="48" customWidth="1"/>
    <col min="13051" max="13052" width="17.375" style="48" customWidth="1"/>
    <col min="13053" max="13053" width="1.625" style="48" customWidth="1"/>
    <col min="13054" max="13301" width="9.375" style="48"/>
    <col min="13302" max="13303" width="12.375" style="48" customWidth="1"/>
    <col min="13304" max="13304" width="18.625" style="48" customWidth="1"/>
    <col min="13305" max="13305" width="11.25" style="48" customWidth="1"/>
    <col min="13306" max="13306" width="9.375" style="48" customWidth="1"/>
    <col min="13307" max="13308" width="17.375" style="48" customWidth="1"/>
    <col min="13309" max="13309" width="1.625" style="48" customWidth="1"/>
    <col min="13310" max="13557" width="9.375" style="48"/>
    <col min="13558" max="13559" width="12.375" style="48" customWidth="1"/>
    <col min="13560" max="13560" width="18.625" style="48" customWidth="1"/>
    <col min="13561" max="13561" width="11.25" style="48" customWidth="1"/>
    <col min="13562" max="13562" width="9.375" style="48" customWidth="1"/>
    <col min="13563" max="13564" width="17.375" style="48" customWidth="1"/>
    <col min="13565" max="13565" width="1.625" style="48" customWidth="1"/>
    <col min="13566" max="13813" width="9.375" style="48"/>
    <col min="13814" max="13815" width="12.375" style="48" customWidth="1"/>
    <col min="13816" max="13816" width="18.625" style="48" customWidth="1"/>
    <col min="13817" max="13817" width="11.25" style="48" customWidth="1"/>
    <col min="13818" max="13818" width="9.375" style="48" customWidth="1"/>
    <col min="13819" max="13820" width="17.375" style="48" customWidth="1"/>
    <col min="13821" max="13821" width="1.625" style="48" customWidth="1"/>
    <col min="13822" max="14069" width="9.375" style="48"/>
    <col min="14070" max="14071" width="12.375" style="48" customWidth="1"/>
    <col min="14072" max="14072" width="18.625" style="48" customWidth="1"/>
    <col min="14073" max="14073" width="11.25" style="48" customWidth="1"/>
    <col min="14074" max="14074" width="9.375" style="48" customWidth="1"/>
    <col min="14075" max="14076" width="17.375" style="48" customWidth="1"/>
    <col min="14077" max="14077" width="1.625" style="48" customWidth="1"/>
    <col min="14078" max="14325" width="9.375" style="48"/>
    <col min="14326" max="14327" width="12.375" style="48" customWidth="1"/>
    <col min="14328" max="14328" width="18.625" style="48" customWidth="1"/>
    <col min="14329" max="14329" width="11.25" style="48" customWidth="1"/>
    <col min="14330" max="14330" width="9.375" style="48" customWidth="1"/>
    <col min="14331" max="14332" width="17.375" style="48" customWidth="1"/>
    <col min="14333" max="14333" width="1.625" style="48" customWidth="1"/>
    <col min="14334" max="14581" width="9.375" style="48"/>
    <col min="14582" max="14583" width="12.375" style="48" customWidth="1"/>
    <col min="14584" max="14584" width="18.625" style="48" customWidth="1"/>
    <col min="14585" max="14585" width="11.25" style="48" customWidth="1"/>
    <col min="14586" max="14586" width="9.375" style="48" customWidth="1"/>
    <col min="14587" max="14588" width="17.375" style="48" customWidth="1"/>
    <col min="14589" max="14589" width="1.625" style="48" customWidth="1"/>
    <col min="14590" max="14837" width="9.375" style="48"/>
    <col min="14838" max="14839" width="12.375" style="48" customWidth="1"/>
    <col min="14840" max="14840" width="18.625" style="48" customWidth="1"/>
    <col min="14841" max="14841" width="11.25" style="48" customWidth="1"/>
    <col min="14842" max="14842" width="9.375" style="48" customWidth="1"/>
    <col min="14843" max="14844" width="17.375" style="48" customWidth="1"/>
    <col min="14845" max="14845" width="1.625" style="48" customWidth="1"/>
    <col min="14846" max="15093" width="9.375" style="48"/>
    <col min="15094" max="15095" width="12.375" style="48" customWidth="1"/>
    <col min="15096" max="15096" width="18.625" style="48" customWidth="1"/>
    <col min="15097" max="15097" width="11.25" style="48" customWidth="1"/>
    <col min="15098" max="15098" width="9.375" style="48" customWidth="1"/>
    <col min="15099" max="15100" width="17.375" style="48" customWidth="1"/>
    <col min="15101" max="15101" width="1.625" style="48" customWidth="1"/>
    <col min="15102" max="15349" width="9.375" style="48"/>
    <col min="15350" max="15351" width="12.375" style="48" customWidth="1"/>
    <col min="15352" max="15352" width="18.625" style="48" customWidth="1"/>
    <col min="15353" max="15353" width="11.25" style="48" customWidth="1"/>
    <col min="15354" max="15354" width="9.375" style="48" customWidth="1"/>
    <col min="15355" max="15356" width="17.375" style="48" customWidth="1"/>
    <col min="15357" max="15357" width="1.625" style="48" customWidth="1"/>
    <col min="15358" max="15605" width="9.375" style="48"/>
    <col min="15606" max="15607" width="12.375" style="48" customWidth="1"/>
    <col min="15608" max="15608" width="18.625" style="48" customWidth="1"/>
    <col min="15609" max="15609" width="11.25" style="48" customWidth="1"/>
    <col min="15610" max="15610" width="9.375" style="48" customWidth="1"/>
    <col min="15611" max="15612" width="17.375" style="48" customWidth="1"/>
    <col min="15613" max="15613" width="1.625" style="48" customWidth="1"/>
    <col min="15614" max="15861" width="9.375" style="48"/>
    <col min="15862" max="15863" width="12.375" style="48" customWidth="1"/>
    <col min="15864" max="15864" width="18.625" style="48" customWidth="1"/>
    <col min="15865" max="15865" width="11.25" style="48" customWidth="1"/>
    <col min="15866" max="15866" width="9.375" style="48" customWidth="1"/>
    <col min="15867" max="15868" width="17.375" style="48" customWidth="1"/>
    <col min="15869" max="15869" width="1.625" style="48" customWidth="1"/>
    <col min="15870" max="16117" width="9.375" style="48"/>
    <col min="16118" max="16119" width="12.375" style="48" customWidth="1"/>
    <col min="16120" max="16120" width="18.625" style="48" customWidth="1"/>
    <col min="16121" max="16121" width="11.25" style="48" customWidth="1"/>
    <col min="16122" max="16122" width="9.375" style="48" customWidth="1"/>
    <col min="16123" max="16124" width="17.375" style="48" customWidth="1"/>
    <col min="16125" max="16125" width="1.625" style="48" customWidth="1"/>
    <col min="16126" max="16384" width="9.375" style="48"/>
  </cols>
  <sheetData>
    <row r="1" spans="2:11" x14ac:dyDescent="0.2">
      <c r="B1" s="66" t="str">
        <f>'المركز المالي'!B1</f>
        <v>شركة معرض الكيف للسيارات</v>
      </c>
      <c r="C1" s="66"/>
      <c r="D1" s="66"/>
      <c r="E1" s="66"/>
      <c r="F1" s="66"/>
      <c r="G1" s="66"/>
    </row>
    <row r="2" spans="2:11" x14ac:dyDescent="0.2">
      <c r="B2" s="153" t="str">
        <f>'المركز المالي'!B2</f>
        <v>شركة ذات مسؤولية محدودة</v>
      </c>
      <c r="C2" s="187"/>
      <c r="D2" s="187"/>
      <c r="E2" s="153"/>
      <c r="F2" s="153"/>
    </row>
    <row r="3" spans="2:11" x14ac:dyDescent="0.2">
      <c r="B3" s="210" t="str">
        <f>'10-11'!B3:F3</f>
        <v>ايضاحات حول القوائم المالية للسنة المنتهية في 31 ديسمبر 2024م</v>
      </c>
      <c r="C3" s="210"/>
      <c r="D3" s="210"/>
      <c r="E3" s="210"/>
      <c r="F3" s="210"/>
      <c r="G3" s="152"/>
    </row>
    <row r="4" spans="2:11" x14ac:dyDescent="0.2">
      <c r="B4" s="101" t="s">
        <v>24</v>
      </c>
      <c r="C4" s="101"/>
      <c r="D4" s="101"/>
      <c r="E4" s="101"/>
      <c r="F4" s="101"/>
    </row>
    <row r="5" spans="2:11" x14ac:dyDescent="0.2">
      <c r="B5" s="152"/>
      <c r="C5" s="186"/>
      <c r="D5" s="186"/>
      <c r="E5" s="152"/>
      <c r="F5" s="152"/>
    </row>
    <row r="6" spans="2:11" x14ac:dyDescent="0.2">
      <c r="B6" s="34" t="s">
        <v>186</v>
      </c>
      <c r="C6" s="191" t="s">
        <v>201</v>
      </c>
      <c r="D6" s="34"/>
      <c r="E6" s="160" t="s">
        <v>164</v>
      </c>
      <c r="F6" s="34"/>
    </row>
    <row r="7" spans="2:11" ht="27.75" customHeight="1" x14ac:dyDescent="0.2">
      <c r="B7" s="154" t="s">
        <v>41</v>
      </c>
      <c r="C7" s="15">
        <v>440328</v>
      </c>
      <c r="D7" s="188"/>
      <c r="E7" s="15">
        <v>286481</v>
      </c>
      <c r="F7" s="154"/>
      <c r="H7" s="48">
        <v>428995</v>
      </c>
      <c r="I7" s="48">
        <v>11333</v>
      </c>
      <c r="K7" s="48">
        <f>SUM(H7:J7)</f>
        <v>440328</v>
      </c>
    </row>
    <row r="8" spans="2:11" ht="27.75" customHeight="1" x14ac:dyDescent="0.2">
      <c r="B8" s="195" t="s">
        <v>205</v>
      </c>
      <c r="C8" s="15">
        <v>24799</v>
      </c>
      <c r="D8" s="195"/>
      <c r="E8" s="15">
        <v>0</v>
      </c>
      <c r="F8" s="195"/>
    </row>
    <row r="9" spans="2:11" ht="27.75" customHeight="1" x14ac:dyDescent="0.2">
      <c r="B9" s="154" t="s">
        <v>56</v>
      </c>
      <c r="C9" s="15">
        <v>5667</v>
      </c>
      <c r="D9" s="188"/>
      <c r="E9" s="15">
        <v>5000</v>
      </c>
      <c r="F9" s="154"/>
    </row>
    <row r="10" spans="2:11" ht="27.75" customHeight="1" x14ac:dyDescent="0.2">
      <c r="B10" s="154" t="s">
        <v>125</v>
      </c>
      <c r="C10" s="15">
        <v>482227</v>
      </c>
      <c r="D10" s="188"/>
      <c r="E10" s="15">
        <v>459999</v>
      </c>
      <c r="F10" s="154"/>
    </row>
    <row r="11" spans="2:11" ht="27.75" customHeight="1" x14ac:dyDescent="0.2">
      <c r="B11" s="154" t="s">
        <v>38</v>
      </c>
      <c r="C11" s="15">
        <v>12121</v>
      </c>
      <c r="D11" s="188"/>
      <c r="E11" s="15">
        <v>14655</v>
      </c>
      <c r="F11" s="154"/>
    </row>
    <row r="12" spans="2:11" ht="27.75" customHeight="1" x14ac:dyDescent="0.2">
      <c r="B12" s="154" t="s">
        <v>176</v>
      </c>
      <c r="C12" s="15">
        <v>9433</v>
      </c>
      <c r="D12" s="188"/>
      <c r="E12" s="15">
        <v>5834</v>
      </c>
      <c r="F12" s="154"/>
      <c r="I12" s="58"/>
    </row>
    <row r="13" spans="2:11" ht="27.75" customHeight="1" x14ac:dyDescent="0.2">
      <c r="B13" s="154" t="s">
        <v>135</v>
      </c>
      <c r="C13" s="15">
        <v>29476</v>
      </c>
      <c r="D13" s="188"/>
      <c r="E13" s="15">
        <v>13161</v>
      </c>
      <c r="F13" s="154"/>
    </row>
    <row r="14" spans="2:11" ht="27.75" customHeight="1" x14ac:dyDescent="0.2">
      <c r="B14" s="154" t="s">
        <v>137</v>
      </c>
      <c r="C14" s="15">
        <v>7435</v>
      </c>
      <c r="D14" s="188"/>
      <c r="E14" s="15">
        <v>6210</v>
      </c>
      <c r="F14" s="154"/>
    </row>
    <row r="15" spans="2:11" ht="27.75" customHeight="1" x14ac:dyDescent="0.2">
      <c r="B15" s="154" t="s">
        <v>138</v>
      </c>
      <c r="C15" s="15">
        <v>2668</v>
      </c>
      <c r="D15" s="188"/>
      <c r="E15" s="15">
        <v>596</v>
      </c>
      <c r="F15" s="154"/>
    </row>
    <row r="16" spans="2:11" ht="27.75" customHeight="1" x14ac:dyDescent="0.2">
      <c r="B16" s="154" t="s">
        <v>126</v>
      </c>
      <c r="C16" s="15">
        <v>3102</v>
      </c>
      <c r="D16" s="188"/>
      <c r="E16" s="15">
        <v>2173</v>
      </c>
      <c r="F16" s="154"/>
    </row>
    <row r="17" spans="2:11" ht="27.75" customHeight="1" x14ac:dyDescent="0.2">
      <c r="B17" s="154" t="s">
        <v>148</v>
      </c>
      <c r="C17" s="15">
        <v>25353</v>
      </c>
      <c r="D17" s="188"/>
      <c r="E17" s="15">
        <v>30696</v>
      </c>
      <c r="F17" s="154"/>
      <c r="J17" s="58"/>
    </row>
    <row r="18" spans="2:11" ht="27.75" customHeight="1" x14ac:dyDescent="0.2">
      <c r="B18" s="154" t="s">
        <v>127</v>
      </c>
      <c r="C18" s="15">
        <v>6842</v>
      </c>
      <c r="D18" s="188"/>
      <c r="E18" s="15">
        <v>6007</v>
      </c>
      <c r="F18" s="154"/>
    </row>
    <row r="19" spans="2:11" ht="27.75" customHeight="1" x14ac:dyDescent="0.2">
      <c r="B19" s="154" t="s">
        <v>120</v>
      </c>
      <c r="C19" s="15">
        <v>15000</v>
      </c>
      <c r="D19" s="188"/>
      <c r="E19" s="15">
        <v>15000</v>
      </c>
      <c r="F19" s="154"/>
    </row>
    <row r="20" spans="2:11" ht="27.75" customHeight="1" x14ac:dyDescent="0.2">
      <c r="B20" s="154" t="s">
        <v>136</v>
      </c>
      <c r="C20" s="16">
        <v>213562</v>
      </c>
      <c r="D20" s="188"/>
      <c r="E20" s="16">
        <v>181122</v>
      </c>
      <c r="F20" s="154"/>
      <c r="H20" s="48">
        <v>23</v>
      </c>
      <c r="I20" s="48">
        <v>213539</v>
      </c>
      <c r="J20" s="48">
        <f>SUM(H20:I20)</f>
        <v>213562</v>
      </c>
    </row>
    <row r="21" spans="2:11" ht="27.75" customHeight="1" thickBot="1" x14ac:dyDescent="0.25">
      <c r="B21" s="34"/>
      <c r="C21" s="18">
        <f>SUM(C7:C20)</f>
        <v>1278013</v>
      </c>
      <c r="D21" s="34"/>
      <c r="E21" s="18">
        <f>SUM(E7:E20)</f>
        <v>1026934</v>
      </c>
      <c r="F21" s="34"/>
    </row>
    <row r="22" spans="2:11" ht="21" thickTop="1" x14ac:dyDescent="0.2">
      <c r="B22" s="34"/>
      <c r="C22" s="34"/>
      <c r="D22" s="34"/>
      <c r="E22" s="34"/>
      <c r="F22" s="34"/>
    </row>
    <row r="23" spans="2:11" x14ac:dyDescent="0.2">
      <c r="B23" s="34" t="s">
        <v>187</v>
      </c>
      <c r="C23" s="191" t="s">
        <v>201</v>
      </c>
      <c r="D23" s="34"/>
      <c r="E23" s="160" t="s">
        <v>164</v>
      </c>
      <c r="F23" s="34"/>
    </row>
    <row r="24" spans="2:11" ht="29.25" customHeight="1" x14ac:dyDescent="0.2">
      <c r="B24" s="154" t="s">
        <v>124</v>
      </c>
      <c r="C24" s="15">
        <v>21777</v>
      </c>
      <c r="D24" s="188"/>
      <c r="E24" s="15">
        <v>12858</v>
      </c>
      <c r="F24" s="154"/>
      <c r="K24" s="48">
        <v>587</v>
      </c>
    </row>
    <row r="25" spans="2:11" ht="29.25" customHeight="1" x14ac:dyDescent="0.2">
      <c r="B25" s="184" t="s">
        <v>142</v>
      </c>
      <c r="C25" s="15">
        <v>57051</v>
      </c>
      <c r="D25" s="188"/>
      <c r="E25" s="15">
        <v>37350</v>
      </c>
      <c r="F25" s="154"/>
      <c r="H25" s="48">
        <v>23331</v>
      </c>
    </row>
    <row r="26" spans="2:11" ht="29.25" customHeight="1" x14ac:dyDescent="0.2">
      <c r="B26" s="195" t="s">
        <v>203</v>
      </c>
      <c r="C26" s="15">
        <v>1027653</v>
      </c>
      <c r="D26" s="195"/>
      <c r="E26" s="15">
        <v>108856</v>
      </c>
      <c r="F26" s="195"/>
    </row>
    <row r="27" spans="2:11" ht="29.25" customHeight="1" x14ac:dyDescent="0.2">
      <c r="B27" s="154" t="s">
        <v>123</v>
      </c>
      <c r="C27" s="16">
        <v>130455</v>
      </c>
      <c r="D27" s="188"/>
      <c r="E27" s="16">
        <v>706101</v>
      </c>
      <c r="F27" s="154"/>
    </row>
    <row r="28" spans="2:11" ht="29.25" customHeight="1" thickBot="1" x14ac:dyDescent="0.25">
      <c r="B28" s="34"/>
      <c r="C28" s="18">
        <f>SUM(C24:C27)</f>
        <v>1236936</v>
      </c>
      <c r="D28" s="34"/>
      <c r="E28" s="18">
        <f>SUM(E24:E27)</f>
        <v>865165</v>
      </c>
      <c r="F28" s="34"/>
    </row>
    <row r="29" spans="2:11" ht="21" thickTop="1" x14ac:dyDescent="0.2">
      <c r="B29" s="34"/>
      <c r="C29" s="34"/>
      <c r="D29" s="34"/>
      <c r="E29" s="34"/>
      <c r="F29" s="34"/>
      <c r="J29" s="58">
        <f>C21+C28</f>
        <v>2514949</v>
      </c>
    </row>
    <row r="30" spans="2:11" x14ac:dyDescent="0.2">
      <c r="B30" s="80"/>
      <c r="C30" s="80"/>
      <c r="D30" s="80"/>
      <c r="E30" s="80"/>
      <c r="F30" s="80"/>
    </row>
    <row r="31" spans="2:11" x14ac:dyDescent="0.2">
      <c r="B31" s="214">
        <v>21</v>
      </c>
      <c r="C31" s="214"/>
      <c r="D31" s="214"/>
      <c r="E31" s="214"/>
      <c r="F31" s="214"/>
    </row>
    <row r="32" spans="2:11" x14ac:dyDescent="0.2">
      <c r="B32" s="206"/>
      <c r="C32" s="206"/>
      <c r="D32" s="206"/>
      <c r="E32" s="206"/>
      <c r="F32" s="206"/>
    </row>
  </sheetData>
  <customSheetViews>
    <customSheetView guid="{C4C54333-0C8B-484B-8210-F3D7E510C081}" scale="175" showGridLines="0" topLeftCell="A75">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
    <mergeCell ref="B3:F3"/>
    <mergeCell ref="B31:F32"/>
  </mergeCells>
  <printOptions horizontalCentered="1"/>
  <pageMargins left="0.23622047244094491" right="0.39370078740157483" top="0.62992125984251968" bottom="0" header="0" footer="0"/>
  <pageSetup paperSize="9" scale="95" firstPageNumber="5" orientation="portrait" useFirstPageNumber="1" r:id="rId2"/>
  <headerFooter alignWithMargins="0"/>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ورقة9">
    <tabColor rgb="FFFFFF00"/>
  </sheetPr>
  <dimension ref="B1:I38"/>
  <sheetViews>
    <sheetView rightToLeft="1" zoomScale="90" zoomScaleNormal="90" zoomScalePageLayoutView="90" workbookViewId="0">
      <selection activeCell="C11" sqref="C11"/>
    </sheetView>
  </sheetViews>
  <sheetFormatPr defaultColWidth="8.625" defaultRowHeight="20.25" x14ac:dyDescent="0.5"/>
  <cols>
    <col min="1" max="1" width="3.5" style="122" customWidth="1"/>
    <col min="2" max="2" width="41.25" style="122" customWidth="1"/>
    <col min="3" max="3" width="14.25" style="122" customWidth="1"/>
    <col min="4" max="4" width="3.5" style="122" customWidth="1"/>
    <col min="5" max="5" width="14.25" style="122" customWidth="1"/>
    <col min="6" max="6" width="3.5" style="122" customWidth="1"/>
    <col min="7" max="16384" width="8.625" style="122"/>
  </cols>
  <sheetData>
    <row r="1" spans="2:8" s="48" customFormat="1" x14ac:dyDescent="0.2">
      <c r="B1" s="66" t="str">
        <f>'المركز المالي'!B1</f>
        <v>شركة معرض الكيف للسيارات</v>
      </c>
      <c r="C1" s="66"/>
      <c r="D1" s="66"/>
      <c r="F1" s="66"/>
      <c r="G1" s="66"/>
    </row>
    <row r="2" spans="2:8" s="48" customFormat="1" x14ac:dyDescent="0.2">
      <c r="B2" s="153" t="str">
        <f>'المركز المالي'!B2</f>
        <v>شركة ذات مسؤولية محدودة</v>
      </c>
      <c r="C2" s="153"/>
      <c r="D2" s="153"/>
      <c r="F2" s="152"/>
      <c r="G2" s="152"/>
    </row>
    <row r="3" spans="2:8" s="48" customFormat="1" x14ac:dyDescent="0.2">
      <c r="B3" s="210" t="str">
        <f>'16-17'!B3:F3</f>
        <v>ايضاحات حول القوائم المالية للسنة المنتهية في 31 ديسمبر 2024م</v>
      </c>
      <c r="C3" s="210"/>
      <c r="D3" s="210"/>
      <c r="E3" s="210"/>
      <c r="G3" s="152"/>
    </row>
    <row r="4" spans="2:8" s="48" customFormat="1" x14ac:dyDescent="0.2">
      <c r="B4" s="101" t="s">
        <v>24</v>
      </c>
      <c r="C4" s="101"/>
      <c r="D4" s="101"/>
      <c r="E4" s="65"/>
      <c r="F4" s="152"/>
      <c r="G4" s="152"/>
    </row>
    <row r="5" spans="2:8" s="48" customFormat="1" x14ac:dyDescent="0.2">
      <c r="B5" s="152"/>
      <c r="C5" s="152"/>
      <c r="D5" s="152"/>
      <c r="E5" s="152"/>
      <c r="F5" s="68"/>
    </row>
    <row r="6" spans="2:8" s="71" customFormat="1" x14ac:dyDescent="0.2">
      <c r="B6" s="69"/>
      <c r="C6" s="69"/>
      <c r="D6" s="69"/>
      <c r="E6" s="70"/>
      <c r="F6" s="72"/>
    </row>
    <row r="7" spans="2:8" s="71" customFormat="1" x14ac:dyDescent="0.2">
      <c r="B7" s="33" t="s">
        <v>79</v>
      </c>
      <c r="C7" s="160" t="s">
        <v>164</v>
      </c>
      <c r="D7" s="33"/>
      <c r="E7" s="160" t="s">
        <v>103</v>
      </c>
      <c r="F7" s="72"/>
    </row>
    <row r="8" spans="2:8" s="71" customFormat="1" x14ac:dyDescent="0.2">
      <c r="B8" s="31" t="s">
        <v>65</v>
      </c>
      <c r="C8" s="17">
        <f>'المركز المالي'!E31</f>
        <v>3000000</v>
      </c>
      <c r="D8" s="31"/>
      <c r="E8" s="17">
        <f>'المركز المالي'!G31</f>
        <v>25000</v>
      </c>
      <c r="F8" s="72"/>
    </row>
    <row r="9" spans="2:8" s="71" customFormat="1" x14ac:dyDescent="0.2">
      <c r="B9" s="31" t="s">
        <v>168</v>
      </c>
      <c r="C9" s="17">
        <f>'المركز المالي'!E32</f>
        <v>1223276</v>
      </c>
      <c r="D9" s="31"/>
      <c r="E9" s="17">
        <f>'المركز المالي'!G32</f>
        <v>0</v>
      </c>
      <c r="F9" s="72"/>
    </row>
    <row r="10" spans="2:8" s="71" customFormat="1" hidden="1" x14ac:dyDescent="0.2">
      <c r="B10" s="31" t="s">
        <v>96</v>
      </c>
      <c r="C10" s="17">
        <v>0</v>
      </c>
      <c r="D10" s="31"/>
      <c r="E10" s="17">
        <v>0</v>
      </c>
      <c r="F10" s="72"/>
    </row>
    <row r="11" spans="2:8" s="71" customFormat="1" x14ac:dyDescent="0.2">
      <c r="B11" s="31" t="s">
        <v>94</v>
      </c>
      <c r="C11" s="17">
        <v>35039</v>
      </c>
      <c r="D11" s="31"/>
      <c r="E11" s="17">
        <v>39073</v>
      </c>
      <c r="F11" s="72"/>
    </row>
    <row r="12" spans="2:8" s="71" customFormat="1" hidden="1" x14ac:dyDescent="0.2">
      <c r="B12" s="31" t="s">
        <v>75</v>
      </c>
      <c r="C12" s="17">
        <v>0</v>
      </c>
      <c r="D12" s="31"/>
      <c r="E12" s="17">
        <v>0</v>
      </c>
      <c r="F12" s="72"/>
    </row>
    <row r="13" spans="2:8" s="71" customFormat="1" x14ac:dyDescent="0.2">
      <c r="B13" s="31" t="s">
        <v>66</v>
      </c>
      <c r="C13" s="15">
        <f>'10-11'!H7</f>
        <v>8000</v>
      </c>
      <c r="D13" s="31"/>
      <c r="E13" s="15">
        <f>'10-11'!J7</f>
        <v>3000</v>
      </c>
    </row>
    <row r="14" spans="2:8" s="71" customFormat="1" hidden="1" x14ac:dyDescent="0.2">
      <c r="B14" s="31" t="s">
        <v>78</v>
      </c>
      <c r="C14" s="17">
        <v>0</v>
      </c>
      <c r="D14" s="31"/>
      <c r="E14" s="17">
        <v>0</v>
      </c>
    </row>
    <row r="15" spans="2:8" s="71" customFormat="1" x14ac:dyDescent="0.2">
      <c r="B15" s="31" t="s">
        <v>80</v>
      </c>
      <c r="C15" s="16">
        <f>C26</f>
        <v>4394756</v>
      </c>
      <c r="D15" s="31"/>
      <c r="E15" s="16">
        <f>E26</f>
        <v>1626281</v>
      </c>
      <c r="H15" s="74"/>
    </row>
    <row r="16" spans="2:8" s="71" customFormat="1" x14ac:dyDescent="0.2">
      <c r="B16" s="32" t="s">
        <v>67</v>
      </c>
      <c r="C16" s="17">
        <f>SUM(C8:C15)</f>
        <v>8661071</v>
      </c>
      <c r="D16" s="32"/>
      <c r="E16" s="17">
        <f>SUM(E8:E15)</f>
        <v>1693354</v>
      </c>
    </row>
    <row r="17" spans="2:9" s="71" customFormat="1" x14ac:dyDescent="0.2">
      <c r="B17" s="31" t="s">
        <v>68</v>
      </c>
      <c r="C17" s="17">
        <f>-'المركز المالي'!E15</f>
        <v>-60922</v>
      </c>
      <c r="D17" s="31"/>
      <c r="E17" s="17">
        <f>-'المركز المالي'!G15</f>
        <v>-35039</v>
      </c>
      <c r="I17" s="74"/>
    </row>
    <row r="18" spans="2:9" s="71" customFormat="1" x14ac:dyDescent="0.2">
      <c r="B18" s="31" t="s">
        <v>167</v>
      </c>
      <c r="C18" s="37">
        <f>SUM(C16:C17)</f>
        <v>8600149</v>
      </c>
      <c r="D18" s="31"/>
      <c r="E18" s="37">
        <f>SUM(E16:E17)</f>
        <v>1658315</v>
      </c>
    </row>
    <row r="19" spans="2:9" s="71" customFormat="1" x14ac:dyDescent="0.2">
      <c r="B19" s="31" t="s">
        <v>81</v>
      </c>
      <c r="C19" s="37">
        <f>C34</f>
        <v>8730825.0536723174</v>
      </c>
      <c r="D19" s="31"/>
      <c r="E19" s="37">
        <f>E34</f>
        <v>1662025.1525423729</v>
      </c>
    </row>
    <row r="20" spans="2:9" s="71" customFormat="1" ht="21" thickBot="1" x14ac:dyDescent="0.25">
      <c r="B20" s="32" t="s">
        <v>69</v>
      </c>
      <c r="C20" s="18">
        <f>ROUND((C19*2.5%),0)</f>
        <v>218271</v>
      </c>
      <c r="D20" s="32"/>
      <c r="E20" s="18">
        <f>ROUND((E19*2.5%),0)</f>
        <v>41551</v>
      </c>
    </row>
    <row r="21" spans="2:9" s="71" customFormat="1" ht="21" thickTop="1" x14ac:dyDescent="0.2">
      <c r="B21" s="69"/>
      <c r="C21" s="70"/>
      <c r="D21" s="69"/>
      <c r="E21" s="70"/>
    </row>
    <row r="22" spans="2:9" s="71" customFormat="1" x14ac:dyDescent="0.2">
      <c r="B22" s="69"/>
      <c r="C22" s="70"/>
      <c r="D22" s="69"/>
      <c r="E22" s="70"/>
    </row>
    <row r="23" spans="2:9" s="48" customFormat="1" x14ac:dyDescent="0.2">
      <c r="B23" s="33" t="s">
        <v>82</v>
      </c>
      <c r="C23" s="160" t="s">
        <v>91</v>
      </c>
      <c r="D23" s="33"/>
      <c r="E23" s="160" t="s">
        <v>91</v>
      </c>
      <c r="F23" s="75"/>
    </row>
    <row r="24" spans="2:9" s="48" customFormat="1" x14ac:dyDescent="0.2">
      <c r="B24" s="154" t="s">
        <v>76</v>
      </c>
      <c r="C24" s="15">
        <f>'قائمة الدخل'!E18</f>
        <v>4389089</v>
      </c>
      <c r="D24" s="154"/>
      <c r="E24" s="15">
        <f>'قائمة الدخل'!G18</f>
        <v>1621281</v>
      </c>
      <c r="F24" s="75"/>
    </row>
    <row r="25" spans="2:9" s="48" customFormat="1" x14ac:dyDescent="0.2">
      <c r="B25" s="154" t="s">
        <v>77</v>
      </c>
      <c r="C25" s="15">
        <f>'10-11'!H8</f>
        <v>5667</v>
      </c>
      <c r="D25" s="154"/>
      <c r="E25" s="15">
        <f>'10-11'!J8</f>
        <v>5000</v>
      </c>
      <c r="F25" s="75"/>
    </row>
    <row r="26" spans="2:9" s="48" customFormat="1" ht="21" thickBot="1" x14ac:dyDescent="0.25">
      <c r="B26" s="34"/>
      <c r="C26" s="19">
        <f>SUM(C24:C25)</f>
        <v>4394756</v>
      </c>
      <c r="D26" s="34"/>
      <c r="E26" s="19">
        <f>SUM(E24:E25)</f>
        <v>1626281</v>
      </c>
    </row>
    <row r="27" spans="2:9" s="48" customFormat="1" ht="21" thickTop="1" x14ac:dyDescent="0.2">
      <c r="B27" s="34"/>
      <c r="C27" s="35"/>
      <c r="D27" s="34"/>
      <c r="E27" s="35"/>
    </row>
    <row r="28" spans="2:9" s="48" customFormat="1" x14ac:dyDescent="0.2">
      <c r="B28" s="33" t="s">
        <v>83</v>
      </c>
      <c r="C28" s="160" t="s">
        <v>91</v>
      </c>
      <c r="D28" s="33"/>
      <c r="E28" s="160" t="s">
        <v>91</v>
      </c>
    </row>
    <row r="29" spans="2:9" s="48" customFormat="1" x14ac:dyDescent="0.2">
      <c r="B29" s="31" t="s">
        <v>70</v>
      </c>
      <c r="C29" s="17">
        <f>C18</f>
        <v>8600149</v>
      </c>
      <c r="D29" s="31"/>
      <c r="E29" s="17">
        <f>E18</f>
        <v>1658315</v>
      </c>
    </row>
    <row r="30" spans="2:9" s="48" customFormat="1" x14ac:dyDescent="0.2">
      <c r="B30" s="31" t="s">
        <v>71</v>
      </c>
      <c r="C30" s="16">
        <f>-C26</f>
        <v>-4394756</v>
      </c>
      <c r="D30" s="31"/>
      <c r="E30" s="16">
        <f>-E26</f>
        <v>-1626281</v>
      </c>
    </row>
    <row r="31" spans="2:9" s="48" customFormat="1" x14ac:dyDescent="0.2">
      <c r="B31" s="31" t="s">
        <v>72</v>
      </c>
      <c r="C31" s="16">
        <f>SUM(C29:C30)</f>
        <v>4205393</v>
      </c>
      <c r="D31" s="31"/>
      <c r="E31" s="16">
        <f>SUM(E29:E30)</f>
        <v>32034</v>
      </c>
    </row>
    <row r="32" spans="2:9" s="48" customFormat="1" x14ac:dyDescent="0.2">
      <c r="B32" s="31" t="s">
        <v>180</v>
      </c>
      <c r="C32" s="17">
        <f>C31/354*365</f>
        <v>4336069.0536723165</v>
      </c>
      <c r="D32" s="31"/>
      <c r="E32" s="17">
        <f>E31/354*395</f>
        <v>35744.152542372882</v>
      </c>
    </row>
    <row r="33" spans="2:5" s="48" customFormat="1" x14ac:dyDescent="0.2">
      <c r="B33" s="31" t="s">
        <v>73</v>
      </c>
      <c r="C33" s="16">
        <f>C26</f>
        <v>4394756</v>
      </c>
      <c r="D33" s="31"/>
      <c r="E33" s="16">
        <f>E26</f>
        <v>1626281</v>
      </c>
    </row>
    <row r="34" spans="2:5" s="48" customFormat="1" ht="21" thickBot="1" x14ac:dyDescent="0.25">
      <c r="B34" s="31" t="s">
        <v>74</v>
      </c>
      <c r="C34" s="76">
        <f>SUM(C32:C33)</f>
        <v>8730825.0536723174</v>
      </c>
      <c r="D34" s="31"/>
      <c r="E34" s="76">
        <f>SUM(E32:E33)</f>
        <v>1662025.1525423729</v>
      </c>
    </row>
    <row r="35" spans="2:5" s="48" customFormat="1" ht="21" thickTop="1" x14ac:dyDescent="0.2">
      <c r="B35" s="34"/>
      <c r="C35" s="34"/>
      <c r="D35" s="34"/>
      <c r="E35" s="35"/>
    </row>
    <row r="36" spans="2:5" s="48" customFormat="1" x14ac:dyDescent="0.2">
      <c r="B36" s="34"/>
      <c r="C36" s="34"/>
      <c r="D36" s="34"/>
      <c r="E36" s="35"/>
    </row>
    <row r="37" spans="2:5" s="48" customFormat="1" x14ac:dyDescent="0.2">
      <c r="B37" s="34"/>
      <c r="C37" s="34"/>
      <c r="D37" s="34"/>
      <c r="E37" s="35"/>
    </row>
    <row r="38" spans="2:5" s="48" customFormat="1" x14ac:dyDescent="0.2">
      <c r="B38" s="63"/>
      <c r="C38" s="63"/>
      <c r="D38" s="63"/>
      <c r="E38" s="77"/>
    </row>
  </sheetData>
  <mergeCells count="1">
    <mergeCell ref="B3:E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9"/>
  <sheetViews>
    <sheetView rightToLeft="1" zoomScale="90" zoomScaleNormal="90" zoomScaleSheetLayoutView="140" zoomScalePageLayoutView="130" workbookViewId="0">
      <selection activeCell="P10" sqref="P10"/>
    </sheetView>
  </sheetViews>
  <sheetFormatPr defaultColWidth="9.375" defaultRowHeight="20.25" x14ac:dyDescent="0.2"/>
  <cols>
    <col min="1" max="1" width="2.375" style="48" customWidth="1"/>
    <col min="2" max="2" width="35.875" style="48" customWidth="1"/>
    <col min="3" max="3" width="2.375" style="48" customWidth="1"/>
    <col min="4" max="4" width="17.25" style="48" customWidth="1"/>
    <col min="5" max="5" width="2.375" style="48" customWidth="1"/>
    <col min="6" max="6" width="17.25" style="63" customWidth="1"/>
    <col min="7" max="7" width="2.875" style="48" customWidth="1"/>
    <col min="8" max="8" width="17.25" style="153" customWidth="1"/>
    <col min="9" max="9" width="2.75" style="48" customWidth="1"/>
    <col min="10" max="10" width="9.375" style="48"/>
    <col min="11" max="11" width="27.25" style="48" customWidth="1"/>
    <col min="12" max="12" width="16.625" style="48" customWidth="1"/>
    <col min="13" max="15" width="9.375" style="48"/>
    <col min="16" max="16" width="14.5" style="48" customWidth="1"/>
    <col min="17" max="17" width="12.125" style="48" customWidth="1"/>
    <col min="18" max="242" width="9.375" style="48"/>
    <col min="243" max="243" width="12.375" style="48" customWidth="1"/>
    <col min="244" max="244" width="31.625" style="48" customWidth="1"/>
    <col min="245" max="245" width="5" style="48" customWidth="1"/>
    <col min="246" max="246" width="1.625" style="48" customWidth="1"/>
    <col min="247" max="247" width="7.375" style="48" customWidth="1"/>
    <col min="248" max="248" width="2.375" style="48" customWidth="1"/>
    <col min="249" max="249" width="23" style="48" bestFit="1" customWidth="1"/>
    <col min="250" max="250" width="1.375" style="48" customWidth="1"/>
    <col min="251" max="251" width="23" style="48" bestFit="1" customWidth="1"/>
    <col min="252" max="252" width="1.375" style="48" customWidth="1"/>
    <col min="253" max="253" width="19.375" style="48" customWidth="1"/>
    <col min="254" max="254" width="29.375" style="48" customWidth="1"/>
    <col min="255" max="498" width="9.375" style="48"/>
    <col min="499" max="499" width="12.375" style="48" customWidth="1"/>
    <col min="500" max="500" width="31.625" style="48" customWidth="1"/>
    <col min="501" max="501" width="5" style="48" customWidth="1"/>
    <col min="502" max="502" width="1.625" style="48" customWidth="1"/>
    <col min="503" max="503" width="7.375" style="48" customWidth="1"/>
    <col min="504" max="504" width="2.375" style="48" customWidth="1"/>
    <col min="505" max="505" width="23" style="48" bestFit="1" customWidth="1"/>
    <col min="506" max="506" width="1.375" style="48" customWidth="1"/>
    <col min="507" max="507" width="23" style="48" bestFit="1" customWidth="1"/>
    <col min="508" max="508" width="1.375" style="48" customWidth="1"/>
    <col min="509" max="509" width="19.375" style="48" customWidth="1"/>
    <col min="510" max="510" width="29.375" style="48" customWidth="1"/>
    <col min="511" max="754" width="9.375" style="48"/>
    <col min="755" max="755" width="12.375" style="48" customWidth="1"/>
    <col min="756" max="756" width="31.625" style="48" customWidth="1"/>
    <col min="757" max="757" width="5" style="48" customWidth="1"/>
    <col min="758" max="758" width="1.625" style="48" customWidth="1"/>
    <col min="759" max="759" width="7.375" style="48" customWidth="1"/>
    <col min="760" max="760" width="2.375" style="48" customWidth="1"/>
    <col min="761" max="761" width="23" style="48" bestFit="1" customWidth="1"/>
    <col min="762" max="762" width="1.375" style="48" customWidth="1"/>
    <col min="763" max="763" width="23" style="48" bestFit="1" customWidth="1"/>
    <col min="764" max="764" width="1.375" style="48" customWidth="1"/>
    <col min="765" max="765" width="19.375" style="48" customWidth="1"/>
    <col min="766" max="766" width="29.375" style="48" customWidth="1"/>
    <col min="767" max="1010" width="9.375" style="48"/>
    <col min="1011" max="1011" width="12.375" style="48" customWidth="1"/>
    <col min="1012" max="1012" width="31.625" style="48" customWidth="1"/>
    <col min="1013" max="1013" width="5" style="48" customWidth="1"/>
    <col min="1014" max="1014" width="1.625" style="48" customWidth="1"/>
    <col min="1015" max="1015" width="7.375" style="48" customWidth="1"/>
    <col min="1016" max="1016" width="2.375" style="48" customWidth="1"/>
    <col min="1017" max="1017" width="23" style="48" bestFit="1" customWidth="1"/>
    <col min="1018" max="1018" width="1.375" style="48" customWidth="1"/>
    <col min="1019" max="1019" width="23" style="48" bestFit="1" customWidth="1"/>
    <col min="1020" max="1020" width="1.375" style="48" customWidth="1"/>
    <col min="1021" max="1021" width="19.375" style="48" customWidth="1"/>
    <col min="1022" max="1022" width="29.375" style="48" customWidth="1"/>
    <col min="1023" max="1266" width="9.375" style="48"/>
    <col min="1267" max="1267" width="12.375" style="48" customWidth="1"/>
    <col min="1268" max="1268" width="31.625" style="48" customWidth="1"/>
    <col min="1269" max="1269" width="5" style="48" customWidth="1"/>
    <col min="1270" max="1270" width="1.625" style="48" customWidth="1"/>
    <col min="1271" max="1271" width="7.375" style="48" customWidth="1"/>
    <col min="1272" max="1272" width="2.375" style="48" customWidth="1"/>
    <col min="1273" max="1273" width="23" style="48" bestFit="1" customWidth="1"/>
    <col min="1274" max="1274" width="1.375" style="48" customWidth="1"/>
    <col min="1275" max="1275" width="23" style="48" bestFit="1" customWidth="1"/>
    <col min="1276" max="1276" width="1.375" style="48" customWidth="1"/>
    <col min="1277" max="1277" width="19.375" style="48" customWidth="1"/>
    <col min="1278" max="1278" width="29.375" style="48" customWidth="1"/>
    <col min="1279" max="1522" width="9.375" style="48"/>
    <col min="1523" max="1523" width="12.375" style="48" customWidth="1"/>
    <col min="1524" max="1524" width="31.625" style="48" customWidth="1"/>
    <col min="1525" max="1525" width="5" style="48" customWidth="1"/>
    <col min="1526" max="1526" width="1.625" style="48" customWidth="1"/>
    <col min="1527" max="1527" width="7.375" style="48" customWidth="1"/>
    <col min="1528" max="1528" width="2.375" style="48" customWidth="1"/>
    <col min="1529" max="1529" width="23" style="48" bestFit="1" customWidth="1"/>
    <col min="1530" max="1530" width="1.375" style="48" customWidth="1"/>
    <col min="1531" max="1531" width="23" style="48" bestFit="1" customWidth="1"/>
    <col min="1532" max="1532" width="1.375" style="48" customWidth="1"/>
    <col min="1533" max="1533" width="19.375" style="48" customWidth="1"/>
    <col min="1534" max="1534" width="29.375" style="48" customWidth="1"/>
    <col min="1535" max="1778" width="9.375" style="48"/>
    <col min="1779" max="1779" width="12.375" style="48" customWidth="1"/>
    <col min="1780" max="1780" width="31.625" style="48" customWidth="1"/>
    <col min="1781" max="1781" width="5" style="48" customWidth="1"/>
    <col min="1782" max="1782" width="1.625" style="48" customWidth="1"/>
    <col min="1783" max="1783" width="7.375" style="48" customWidth="1"/>
    <col min="1784" max="1784" width="2.375" style="48" customWidth="1"/>
    <col min="1785" max="1785" width="23" style="48" bestFit="1" customWidth="1"/>
    <col min="1786" max="1786" width="1.375" style="48" customWidth="1"/>
    <col min="1787" max="1787" width="23" style="48" bestFit="1" customWidth="1"/>
    <col min="1788" max="1788" width="1.375" style="48" customWidth="1"/>
    <col min="1789" max="1789" width="19.375" style="48" customWidth="1"/>
    <col min="1790" max="1790" width="29.375" style="48" customWidth="1"/>
    <col min="1791" max="2034" width="9.375" style="48"/>
    <col min="2035" max="2035" width="12.375" style="48" customWidth="1"/>
    <col min="2036" max="2036" width="31.625" style="48" customWidth="1"/>
    <col min="2037" max="2037" width="5" style="48" customWidth="1"/>
    <col min="2038" max="2038" width="1.625" style="48" customWidth="1"/>
    <col min="2039" max="2039" width="7.375" style="48" customWidth="1"/>
    <col min="2040" max="2040" width="2.375" style="48" customWidth="1"/>
    <col min="2041" max="2041" width="23" style="48" bestFit="1" customWidth="1"/>
    <col min="2042" max="2042" width="1.375" style="48" customWidth="1"/>
    <col min="2043" max="2043" width="23" style="48" bestFit="1" customWidth="1"/>
    <col min="2044" max="2044" width="1.375" style="48" customWidth="1"/>
    <col min="2045" max="2045" width="19.375" style="48" customWidth="1"/>
    <col min="2046" max="2046" width="29.375" style="48" customWidth="1"/>
    <col min="2047" max="2290" width="9.375" style="48"/>
    <col min="2291" max="2291" width="12.375" style="48" customWidth="1"/>
    <col min="2292" max="2292" width="31.625" style="48" customWidth="1"/>
    <col min="2293" max="2293" width="5" style="48" customWidth="1"/>
    <col min="2294" max="2294" width="1.625" style="48" customWidth="1"/>
    <col min="2295" max="2295" width="7.375" style="48" customWidth="1"/>
    <col min="2296" max="2296" width="2.375" style="48" customWidth="1"/>
    <col min="2297" max="2297" width="23" style="48" bestFit="1" customWidth="1"/>
    <col min="2298" max="2298" width="1.375" style="48" customWidth="1"/>
    <col min="2299" max="2299" width="23" style="48" bestFit="1" customWidth="1"/>
    <col min="2300" max="2300" width="1.375" style="48" customWidth="1"/>
    <col min="2301" max="2301" width="19.375" style="48" customWidth="1"/>
    <col min="2302" max="2302" width="29.375" style="48" customWidth="1"/>
    <col min="2303" max="2546" width="9.375" style="48"/>
    <col min="2547" max="2547" width="12.375" style="48" customWidth="1"/>
    <col min="2548" max="2548" width="31.625" style="48" customWidth="1"/>
    <col min="2549" max="2549" width="5" style="48" customWidth="1"/>
    <col min="2550" max="2550" width="1.625" style="48" customWidth="1"/>
    <col min="2551" max="2551" width="7.375" style="48" customWidth="1"/>
    <col min="2552" max="2552" width="2.375" style="48" customWidth="1"/>
    <col min="2553" max="2553" width="23" style="48" bestFit="1" customWidth="1"/>
    <col min="2554" max="2554" width="1.375" style="48" customWidth="1"/>
    <col min="2555" max="2555" width="23" style="48" bestFit="1" customWidth="1"/>
    <col min="2556" max="2556" width="1.375" style="48" customWidth="1"/>
    <col min="2557" max="2557" width="19.375" style="48" customWidth="1"/>
    <col min="2558" max="2558" width="29.375" style="48" customWidth="1"/>
    <col min="2559" max="2802" width="9.375" style="48"/>
    <col min="2803" max="2803" width="12.375" style="48" customWidth="1"/>
    <col min="2804" max="2804" width="31.625" style="48" customWidth="1"/>
    <col min="2805" max="2805" width="5" style="48" customWidth="1"/>
    <col min="2806" max="2806" width="1.625" style="48" customWidth="1"/>
    <col min="2807" max="2807" width="7.375" style="48" customWidth="1"/>
    <col min="2808" max="2808" width="2.375" style="48" customWidth="1"/>
    <col min="2809" max="2809" width="23" style="48" bestFit="1" customWidth="1"/>
    <col min="2810" max="2810" width="1.375" style="48" customWidth="1"/>
    <col min="2811" max="2811" width="23" style="48" bestFit="1" customWidth="1"/>
    <col min="2812" max="2812" width="1.375" style="48" customWidth="1"/>
    <col min="2813" max="2813" width="19.375" style="48" customWidth="1"/>
    <col min="2814" max="2814" width="29.375" style="48" customWidth="1"/>
    <col min="2815" max="3058" width="9.375" style="48"/>
    <col min="3059" max="3059" width="12.375" style="48" customWidth="1"/>
    <col min="3060" max="3060" width="31.625" style="48" customWidth="1"/>
    <col min="3061" max="3061" width="5" style="48" customWidth="1"/>
    <col min="3062" max="3062" width="1.625" style="48" customWidth="1"/>
    <col min="3063" max="3063" width="7.375" style="48" customWidth="1"/>
    <col min="3064" max="3064" width="2.375" style="48" customWidth="1"/>
    <col min="3065" max="3065" width="23" style="48" bestFit="1" customWidth="1"/>
    <col min="3066" max="3066" width="1.375" style="48" customWidth="1"/>
    <col min="3067" max="3067" width="23" style="48" bestFit="1" customWidth="1"/>
    <col min="3068" max="3068" width="1.375" style="48" customWidth="1"/>
    <col min="3069" max="3069" width="19.375" style="48" customWidth="1"/>
    <col min="3070" max="3070" width="29.375" style="48" customWidth="1"/>
    <col min="3071" max="3314" width="9.375" style="48"/>
    <col min="3315" max="3315" width="12.375" style="48" customWidth="1"/>
    <col min="3316" max="3316" width="31.625" style="48" customWidth="1"/>
    <col min="3317" max="3317" width="5" style="48" customWidth="1"/>
    <col min="3318" max="3318" width="1.625" style="48" customWidth="1"/>
    <col min="3319" max="3319" width="7.375" style="48" customWidth="1"/>
    <col min="3320" max="3320" width="2.375" style="48" customWidth="1"/>
    <col min="3321" max="3321" width="23" style="48" bestFit="1" customWidth="1"/>
    <col min="3322" max="3322" width="1.375" style="48" customWidth="1"/>
    <col min="3323" max="3323" width="23" style="48" bestFit="1" customWidth="1"/>
    <col min="3324" max="3324" width="1.375" style="48" customWidth="1"/>
    <col min="3325" max="3325" width="19.375" style="48" customWidth="1"/>
    <col min="3326" max="3326" width="29.375" style="48" customWidth="1"/>
    <col min="3327" max="3570" width="9.375" style="48"/>
    <col min="3571" max="3571" width="12.375" style="48" customWidth="1"/>
    <col min="3572" max="3572" width="31.625" style="48" customWidth="1"/>
    <col min="3573" max="3573" width="5" style="48" customWidth="1"/>
    <col min="3574" max="3574" width="1.625" style="48" customWidth="1"/>
    <col min="3575" max="3575" width="7.375" style="48" customWidth="1"/>
    <col min="3576" max="3576" width="2.375" style="48" customWidth="1"/>
    <col min="3577" max="3577" width="23" style="48" bestFit="1" customWidth="1"/>
    <col min="3578" max="3578" width="1.375" style="48" customWidth="1"/>
    <col min="3579" max="3579" width="23" style="48" bestFit="1" customWidth="1"/>
    <col min="3580" max="3580" width="1.375" style="48" customWidth="1"/>
    <col min="3581" max="3581" width="19.375" style="48" customWidth="1"/>
    <col min="3582" max="3582" width="29.375" style="48" customWidth="1"/>
    <col min="3583" max="3826" width="9.375" style="48"/>
    <col min="3827" max="3827" width="12.375" style="48" customWidth="1"/>
    <col min="3828" max="3828" width="31.625" style="48" customWidth="1"/>
    <col min="3829" max="3829" width="5" style="48" customWidth="1"/>
    <col min="3830" max="3830" width="1.625" style="48" customWidth="1"/>
    <col min="3831" max="3831" width="7.375" style="48" customWidth="1"/>
    <col min="3832" max="3832" width="2.375" style="48" customWidth="1"/>
    <col min="3833" max="3833" width="23" style="48" bestFit="1" customWidth="1"/>
    <col min="3834" max="3834" width="1.375" style="48" customWidth="1"/>
    <col min="3835" max="3835" width="23" style="48" bestFit="1" customWidth="1"/>
    <col min="3836" max="3836" width="1.375" style="48" customWidth="1"/>
    <col min="3837" max="3837" width="19.375" style="48" customWidth="1"/>
    <col min="3838" max="3838" width="29.375" style="48" customWidth="1"/>
    <col min="3839" max="4082" width="9.375" style="48"/>
    <col min="4083" max="4083" width="12.375" style="48" customWidth="1"/>
    <col min="4084" max="4084" width="31.625" style="48" customWidth="1"/>
    <col min="4085" max="4085" width="5" style="48" customWidth="1"/>
    <col min="4086" max="4086" width="1.625" style="48" customWidth="1"/>
    <col min="4087" max="4087" width="7.375" style="48" customWidth="1"/>
    <col min="4088" max="4088" width="2.375" style="48" customWidth="1"/>
    <col min="4089" max="4089" width="23" style="48" bestFit="1" customWidth="1"/>
    <col min="4090" max="4090" width="1.375" style="48" customWidth="1"/>
    <col min="4091" max="4091" width="23" style="48" bestFit="1" customWidth="1"/>
    <col min="4092" max="4092" width="1.375" style="48" customWidth="1"/>
    <col min="4093" max="4093" width="19.375" style="48" customWidth="1"/>
    <col min="4094" max="4094" width="29.375" style="48" customWidth="1"/>
    <col min="4095" max="4338" width="9.375" style="48"/>
    <col min="4339" max="4339" width="12.375" style="48" customWidth="1"/>
    <col min="4340" max="4340" width="31.625" style="48" customWidth="1"/>
    <col min="4341" max="4341" width="5" style="48" customWidth="1"/>
    <col min="4342" max="4342" width="1.625" style="48" customWidth="1"/>
    <col min="4343" max="4343" width="7.375" style="48" customWidth="1"/>
    <col min="4344" max="4344" width="2.375" style="48" customWidth="1"/>
    <col min="4345" max="4345" width="23" style="48" bestFit="1" customWidth="1"/>
    <col min="4346" max="4346" width="1.375" style="48" customWidth="1"/>
    <col min="4347" max="4347" width="23" style="48" bestFit="1" customWidth="1"/>
    <col min="4348" max="4348" width="1.375" style="48" customWidth="1"/>
    <col min="4349" max="4349" width="19.375" style="48" customWidth="1"/>
    <col min="4350" max="4350" width="29.375" style="48" customWidth="1"/>
    <col min="4351" max="4594" width="9.375" style="48"/>
    <col min="4595" max="4595" width="12.375" style="48" customWidth="1"/>
    <col min="4596" max="4596" width="31.625" style="48" customWidth="1"/>
    <col min="4597" max="4597" width="5" style="48" customWidth="1"/>
    <col min="4598" max="4598" width="1.625" style="48" customWidth="1"/>
    <col min="4599" max="4599" width="7.375" style="48" customWidth="1"/>
    <col min="4600" max="4600" width="2.375" style="48" customWidth="1"/>
    <col min="4601" max="4601" width="23" style="48" bestFit="1" customWidth="1"/>
    <col min="4602" max="4602" width="1.375" style="48" customWidth="1"/>
    <col min="4603" max="4603" width="23" style="48" bestFit="1" customWidth="1"/>
    <col min="4604" max="4604" width="1.375" style="48" customWidth="1"/>
    <col min="4605" max="4605" width="19.375" style="48" customWidth="1"/>
    <col min="4606" max="4606" width="29.375" style="48" customWidth="1"/>
    <col min="4607" max="4850" width="9.375" style="48"/>
    <col min="4851" max="4851" width="12.375" style="48" customWidth="1"/>
    <col min="4852" max="4852" width="31.625" style="48" customWidth="1"/>
    <col min="4853" max="4853" width="5" style="48" customWidth="1"/>
    <col min="4854" max="4854" width="1.625" style="48" customWidth="1"/>
    <col min="4855" max="4855" width="7.375" style="48" customWidth="1"/>
    <col min="4856" max="4856" width="2.375" style="48" customWidth="1"/>
    <col min="4857" max="4857" width="23" style="48" bestFit="1" customWidth="1"/>
    <col min="4858" max="4858" width="1.375" style="48" customWidth="1"/>
    <col min="4859" max="4859" width="23" style="48" bestFit="1" customWidth="1"/>
    <col min="4860" max="4860" width="1.375" style="48" customWidth="1"/>
    <col min="4861" max="4861" width="19.375" style="48" customWidth="1"/>
    <col min="4862" max="4862" width="29.375" style="48" customWidth="1"/>
    <col min="4863" max="5106" width="9.375" style="48"/>
    <col min="5107" max="5107" width="12.375" style="48" customWidth="1"/>
    <col min="5108" max="5108" width="31.625" style="48" customWidth="1"/>
    <col min="5109" max="5109" width="5" style="48" customWidth="1"/>
    <col min="5110" max="5110" width="1.625" style="48" customWidth="1"/>
    <col min="5111" max="5111" width="7.375" style="48" customWidth="1"/>
    <col min="5112" max="5112" width="2.375" style="48" customWidth="1"/>
    <col min="5113" max="5113" width="23" style="48" bestFit="1" customWidth="1"/>
    <col min="5114" max="5114" width="1.375" style="48" customWidth="1"/>
    <col min="5115" max="5115" width="23" style="48" bestFit="1" customWidth="1"/>
    <col min="5116" max="5116" width="1.375" style="48" customWidth="1"/>
    <col min="5117" max="5117" width="19.375" style="48" customWidth="1"/>
    <col min="5118" max="5118" width="29.375" style="48" customWidth="1"/>
    <col min="5119" max="5362" width="9.375" style="48"/>
    <col min="5363" max="5363" width="12.375" style="48" customWidth="1"/>
    <col min="5364" max="5364" width="31.625" style="48" customWidth="1"/>
    <col min="5365" max="5365" width="5" style="48" customWidth="1"/>
    <col min="5366" max="5366" width="1.625" style="48" customWidth="1"/>
    <col min="5367" max="5367" width="7.375" style="48" customWidth="1"/>
    <col min="5368" max="5368" width="2.375" style="48" customWidth="1"/>
    <col min="5369" max="5369" width="23" style="48" bestFit="1" customWidth="1"/>
    <col min="5370" max="5370" width="1.375" style="48" customWidth="1"/>
    <col min="5371" max="5371" width="23" style="48" bestFit="1" customWidth="1"/>
    <col min="5372" max="5372" width="1.375" style="48" customWidth="1"/>
    <col min="5373" max="5373" width="19.375" style="48" customWidth="1"/>
    <col min="5374" max="5374" width="29.375" style="48" customWidth="1"/>
    <col min="5375" max="5618" width="9.375" style="48"/>
    <col min="5619" max="5619" width="12.375" style="48" customWidth="1"/>
    <col min="5620" max="5620" width="31.625" style="48" customWidth="1"/>
    <col min="5621" max="5621" width="5" style="48" customWidth="1"/>
    <col min="5622" max="5622" width="1.625" style="48" customWidth="1"/>
    <col min="5623" max="5623" width="7.375" style="48" customWidth="1"/>
    <col min="5624" max="5624" width="2.375" style="48" customWidth="1"/>
    <col min="5625" max="5625" width="23" style="48" bestFit="1" customWidth="1"/>
    <col min="5626" max="5626" width="1.375" style="48" customWidth="1"/>
    <col min="5627" max="5627" width="23" style="48" bestFit="1" customWidth="1"/>
    <col min="5628" max="5628" width="1.375" style="48" customWidth="1"/>
    <col min="5629" max="5629" width="19.375" style="48" customWidth="1"/>
    <col min="5630" max="5630" width="29.375" style="48" customWidth="1"/>
    <col min="5631" max="5874" width="9.375" style="48"/>
    <col min="5875" max="5875" width="12.375" style="48" customWidth="1"/>
    <col min="5876" max="5876" width="31.625" style="48" customWidth="1"/>
    <col min="5877" max="5877" width="5" style="48" customWidth="1"/>
    <col min="5878" max="5878" width="1.625" style="48" customWidth="1"/>
    <col min="5879" max="5879" width="7.375" style="48" customWidth="1"/>
    <col min="5880" max="5880" width="2.375" style="48" customWidth="1"/>
    <col min="5881" max="5881" width="23" style="48" bestFit="1" customWidth="1"/>
    <col min="5882" max="5882" width="1.375" style="48" customWidth="1"/>
    <col min="5883" max="5883" width="23" style="48" bestFit="1" customWidth="1"/>
    <col min="5884" max="5884" width="1.375" style="48" customWidth="1"/>
    <col min="5885" max="5885" width="19.375" style="48" customWidth="1"/>
    <col min="5886" max="5886" width="29.375" style="48" customWidth="1"/>
    <col min="5887" max="6130" width="9.375" style="48"/>
    <col min="6131" max="6131" width="12.375" style="48" customWidth="1"/>
    <col min="6132" max="6132" width="31.625" style="48" customWidth="1"/>
    <col min="6133" max="6133" width="5" style="48" customWidth="1"/>
    <col min="6134" max="6134" width="1.625" style="48" customWidth="1"/>
    <col min="6135" max="6135" width="7.375" style="48" customWidth="1"/>
    <col min="6136" max="6136" width="2.375" style="48" customWidth="1"/>
    <col min="6137" max="6137" width="23" style="48" bestFit="1" customWidth="1"/>
    <col min="6138" max="6138" width="1.375" style="48" customWidth="1"/>
    <col min="6139" max="6139" width="23" style="48" bestFit="1" customWidth="1"/>
    <col min="6140" max="6140" width="1.375" style="48" customWidth="1"/>
    <col min="6141" max="6141" width="19.375" style="48" customWidth="1"/>
    <col min="6142" max="6142" width="29.375" style="48" customWidth="1"/>
    <col min="6143" max="6386" width="9.375" style="48"/>
    <col min="6387" max="6387" width="12.375" style="48" customWidth="1"/>
    <col min="6388" max="6388" width="31.625" style="48" customWidth="1"/>
    <col min="6389" max="6389" width="5" style="48" customWidth="1"/>
    <col min="6390" max="6390" width="1.625" style="48" customWidth="1"/>
    <col min="6391" max="6391" width="7.375" style="48" customWidth="1"/>
    <col min="6392" max="6392" width="2.375" style="48" customWidth="1"/>
    <col min="6393" max="6393" width="23" style="48" bestFit="1" customWidth="1"/>
    <col min="6394" max="6394" width="1.375" style="48" customWidth="1"/>
    <col min="6395" max="6395" width="23" style="48" bestFit="1" customWidth="1"/>
    <col min="6396" max="6396" width="1.375" style="48" customWidth="1"/>
    <col min="6397" max="6397" width="19.375" style="48" customWidth="1"/>
    <col min="6398" max="6398" width="29.375" style="48" customWidth="1"/>
    <col min="6399" max="6642" width="9.375" style="48"/>
    <col min="6643" max="6643" width="12.375" style="48" customWidth="1"/>
    <col min="6644" max="6644" width="31.625" style="48" customWidth="1"/>
    <col min="6645" max="6645" width="5" style="48" customWidth="1"/>
    <col min="6646" max="6646" width="1.625" style="48" customWidth="1"/>
    <col min="6647" max="6647" width="7.375" style="48" customWidth="1"/>
    <col min="6648" max="6648" width="2.375" style="48" customWidth="1"/>
    <col min="6649" max="6649" width="23" style="48" bestFit="1" customWidth="1"/>
    <col min="6650" max="6650" width="1.375" style="48" customWidth="1"/>
    <col min="6651" max="6651" width="23" style="48" bestFit="1" customWidth="1"/>
    <col min="6652" max="6652" width="1.375" style="48" customWidth="1"/>
    <col min="6653" max="6653" width="19.375" style="48" customWidth="1"/>
    <col min="6654" max="6654" width="29.375" style="48" customWidth="1"/>
    <col min="6655" max="6898" width="9.375" style="48"/>
    <col min="6899" max="6899" width="12.375" style="48" customWidth="1"/>
    <col min="6900" max="6900" width="31.625" style="48" customWidth="1"/>
    <col min="6901" max="6901" width="5" style="48" customWidth="1"/>
    <col min="6902" max="6902" width="1.625" style="48" customWidth="1"/>
    <col min="6903" max="6903" width="7.375" style="48" customWidth="1"/>
    <col min="6904" max="6904" width="2.375" style="48" customWidth="1"/>
    <col min="6905" max="6905" width="23" style="48" bestFit="1" customWidth="1"/>
    <col min="6906" max="6906" width="1.375" style="48" customWidth="1"/>
    <col min="6907" max="6907" width="23" style="48" bestFit="1" customWidth="1"/>
    <col min="6908" max="6908" width="1.375" style="48" customWidth="1"/>
    <col min="6909" max="6909" width="19.375" style="48" customWidth="1"/>
    <col min="6910" max="6910" width="29.375" style="48" customWidth="1"/>
    <col min="6911" max="7154" width="9.375" style="48"/>
    <col min="7155" max="7155" width="12.375" style="48" customWidth="1"/>
    <col min="7156" max="7156" width="31.625" style="48" customWidth="1"/>
    <col min="7157" max="7157" width="5" style="48" customWidth="1"/>
    <col min="7158" max="7158" width="1.625" style="48" customWidth="1"/>
    <col min="7159" max="7159" width="7.375" style="48" customWidth="1"/>
    <col min="7160" max="7160" width="2.375" style="48" customWidth="1"/>
    <col min="7161" max="7161" width="23" style="48" bestFit="1" customWidth="1"/>
    <col min="7162" max="7162" width="1.375" style="48" customWidth="1"/>
    <col min="7163" max="7163" width="23" style="48" bestFit="1" customWidth="1"/>
    <col min="7164" max="7164" width="1.375" style="48" customWidth="1"/>
    <col min="7165" max="7165" width="19.375" style="48" customWidth="1"/>
    <col min="7166" max="7166" width="29.375" style="48" customWidth="1"/>
    <col min="7167" max="7410" width="9.375" style="48"/>
    <col min="7411" max="7411" width="12.375" style="48" customWidth="1"/>
    <col min="7412" max="7412" width="31.625" style="48" customWidth="1"/>
    <col min="7413" max="7413" width="5" style="48" customWidth="1"/>
    <col min="7414" max="7414" width="1.625" style="48" customWidth="1"/>
    <col min="7415" max="7415" width="7.375" style="48" customWidth="1"/>
    <col min="7416" max="7416" width="2.375" style="48" customWidth="1"/>
    <col min="7417" max="7417" width="23" style="48" bestFit="1" customWidth="1"/>
    <col min="7418" max="7418" width="1.375" style="48" customWidth="1"/>
    <col min="7419" max="7419" width="23" style="48" bestFit="1" customWidth="1"/>
    <col min="7420" max="7420" width="1.375" style="48" customWidth="1"/>
    <col min="7421" max="7421" width="19.375" style="48" customWidth="1"/>
    <col min="7422" max="7422" width="29.375" style="48" customWidth="1"/>
    <col min="7423" max="7666" width="9.375" style="48"/>
    <col min="7667" max="7667" width="12.375" style="48" customWidth="1"/>
    <col min="7668" max="7668" width="31.625" style="48" customWidth="1"/>
    <col min="7669" max="7669" width="5" style="48" customWidth="1"/>
    <col min="7670" max="7670" width="1.625" style="48" customWidth="1"/>
    <col min="7671" max="7671" width="7.375" style="48" customWidth="1"/>
    <col min="7672" max="7672" width="2.375" style="48" customWidth="1"/>
    <col min="7673" max="7673" width="23" style="48" bestFit="1" customWidth="1"/>
    <col min="7674" max="7674" width="1.375" style="48" customWidth="1"/>
    <col min="7675" max="7675" width="23" style="48" bestFit="1" customWidth="1"/>
    <col min="7676" max="7676" width="1.375" style="48" customWidth="1"/>
    <col min="7677" max="7677" width="19.375" style="48" customWidth="1"/>
    <col min="7678" max="7678" width="29.375" style="48" customWidth="1"/>
    <col min="7679" max="7922" width="9.375" style="48"/>
    <col min="7923" max="7923" width="12.375" style="48" customWidth="1"/>
    <col min="7924" max="7924" width="31.625" style="48" customWidth="1"/>
    <col min="7925" max="7925" width="5" style="48" customWidth="1"/>
    <col min="7926" max="7926" width="1.625" style="48" customWidth="1"/>
    <col min="7927" max="7927" width="7.375" style="48" customWidth="1"/>
    <col min="7928" max="7928" width="2.375" style="48" customWidth="1"/>
    <col min="7929" max="7929" width="23" style="48" bestFit="1" customWidth="1"/>
    <col min="7930" max="7930" width="1.375" style="48" customWidth="1"/>
    <col min="7931" max="7931" width="23" style="48" bestFit="1" customWidth="1"/>
    <col min="7932" max="7932" width="1.375" style="48" customWidth="1"/>
    <col min="7933" max="7933" width="19.375" style="48" customWidth="1"/>
    <col min="7934" max="7934" width="29.375" style="48" customWidth="1"/>
    <col min="7935" max="8178" width="9.375" style="48"/>
    <col min="8179" max="8179" width="12.375" style="48" customWidth="1"/>
    <col min="8180" max="8180" width="31.625" style="48" customWidth="1"/>
    <col min="8181" max="8181" width="5" style="48" customWidth="1"/>
    <col min="8182" max="8182" width="1.625" style="48" customWidth="1"/>
    <col min="8183" max="8183" width="7.375" style="48" customWidth="1"/>
    <col min="8184" max="8184" width="2.375" style="48" customWidth="1"/>
    <col min="8185" max="8185" width="23" style="48" bestFit="1" customWidth="1"/>
    <col min="8186" max="8186" width="1.375" style="48" customWidth="1"/>
    <col min="8187" max="8187" width="23" style="48" bestFit="1" customWidth="1"/>
    <col min="8188" max="8188" width="1.375" style="48" customWidth="1"/>
    <col min="8189" max="8189" width="19.375" style="48" customWidth="1"/>
    <col min="8190" max="8190" width="29.375" style="48" customWidth="1"/>
    <col min="8191" max="8434" width="9.375" style="48"/>
    <col min="8435" max="8435" width="12.375" style="48" customWidth="1"/>
    <col min="8436" max="8436" width="31.625" style="48" customWidth="1"/>
    <col min="8437" max="8437" width="5" style="48" customWidth="1"/>
    <col min="8438" max="8438" width="1.625" style="48" customWidth="1"/>
    <col min="8439" max="8439" width="7.375" style="48" customWidth="1"/>
    <col min="8440" max="8440" width="2.375" style="48" customWidth="1"/>
    <col min="8441" max="8441" width="23" style="48" bestFit="1" customWidth="1"/>
    <col min="8442" max="8442" width="1.375" style="48" customWidth="1"/>
    <col min="8443" max="8443" width="23" style="48" bestFit="1" customWidth="1"/>
    <col min="8444" max="8444" width="1.375" style="48" customWidth="1"/>
    <col min="8445" max="8445" width="19.375" style="48" customWidth="1"/>
    <col min="8446" max="8446" width="29.375" style="48" customWidth="1"/>
    <col min="8447" max="8690" width="9.375" style="48"/>
    <col min="8691" max="8691" width="12.375" style="48" customWidth="1"/>
    <col min="8692" max="8692" width="31.625" style="48" customWidth="1"/>
    <col min="8693" max="8693" width="5" style="48" customWidth="1"/>
    <col min="8694" max="8694" width="1.625" style="48" customWidth="1"/>
    <col min="8695" max="8695" width="7.375" style="48" customWidth="1"/>
    <col min="8696" max="8696" width="2.375" style="48" customWidth="1"/>
    <col min="8697" max="8697" width="23" style="48" bestFit="1" customWidth="1"/>
    <col min="8698" max="8698" width="1.375" style="48" customWidth="1"/>
    <col min="8699" max="8699" width="23" style="48" bestFit="1" customWidth="1"/>
    <col min="8700" max="8700" width="1.375" style="48" customWidth="1"/>
    <col min="8701" max="8701" width="19.375" style="48" customWidth="1"/>
    <col min="8702" max="8702" width="29.375" style="48" customWidth="1"/>
    <col min="8703" max="8946" width="9.375" style="48"/>
    <col min="8947" max="8947" width="12.375" style="48" customWidth="1"/>
    <col min="8948" max="8948" width="31.625" style="48" customWidth="1"/>
    <col min="8949" max="8949" width="5" style="48" customWidth="1"/>
    <col min="8950" max="8950" width="1.625" style="48" customWidth="1"/>
    <col min="8951" max="8951" width="7.375" style="48" customWidth="1"/>
    <col min="8952" max="8952" width="2.375" style="48" customWidth="1"/>
    <col min="8953" max="8953" width="23" style="48" bestFit="1" customWidth="1"/>
    <col min="8954" max="8954" width="1.375" style="48" customWidth="1"/>
    <col min="8955" max="8955" width="23" style="48" bestFit="1" customWidth="1"/>
    <col min="8956" max="8956" width="1.375" style="48" customWidth="1"/>
    <col min="8957" max="8957" width="19.375" style="48" customWidth="1"/>
    <col min="8958" max="8958" width="29.375" style="48" customWidth="1"/>
    <col min="8959" max="9202" width="9.375" style="48"/>
    <col min="9203" max="9203" width="12.375" style="48" customWidth="1"/>
    <col min="9204" max="9204" width="31.625" style="48" customWidth="1"/>
    <col min="9205" max="9205" width="5" style="48" customWidth="1"/>
    <col min="9206" max="9206" width="1.625" style="48" customWidth="1"/>
    <col min="9207" max="9207" width="7.375" style="48" customWidth="1"/>
    <col min="9208" max="9208" width="2.375" style="48" customWidth="1"/>
    <col min="9209" max="9209" width="23" style="48" bestFit="1" customWidth="1"/>
    <col min="9210" max="9210" width="1.375" style="48" customWidth="1"/>
    <col min="9211" max="9211" width="23" style="48" bestFit="1" customWidth="1"/>
    <col min="9212" max="9212" width="1.375" style="48" customWidth="1"/>
    <col min="9213" max="9213" width="19.375" style="48" customWidth="1"/>
    <col min="9214" max="9214" width="29.375" style="48" customWidth="1"/>
    <col min="9215" max="9458" width="9.375" style="48"/>
    <col min="9459" max="9459" width="12.375" style="48" customWidth="1"/>
    <col min="9460" max="9460" width="31.625" style="48" customWidth="1"/>
    <col min="9461" max="9461" width="5" style="48" customWidth="1"/>
    <col min="9462" max="9462" width="1.625" style="48" customWidth="1"/>
    <col min="9463" max="9463" width="7.375" style="48" customWidth="1"/>
    <col min="9464" max="9464" width="2.375" style="48" customWidth="1"/>
    <col min="9465" max="9465" width="23" style="48" bestFit="1" customWidth="1"/>
    <col min="9466" max="9466" width="1.375" style="48" customWidth="1"/>
    <col min="9467" max="9467" width="23" style="48" bestFit="1" customWidth="1"/>
    <col min="9468" max="9468" width="1.375" style="48" customWidth="1"/>
    <col min="9469" max="9469" width="19.375" style="48" customWidth="1"/>
    <col min="9470" max="9470" width="29.375" style="48" customWidth="1"/>
    <col min="9471" max="9714" width="9.375" style="48"/>
    <col min="9715" max="9715" width="12.375" style="48" customWidth="1"/>
    <col min="9716" max="9716" width="31.625" style="48" customWidth="1"/>
    <col min="9717" max="9717" width="5" style="48" customWidth="1"/>
    <col min="9718" max="9718" width="1.625" style="48" customWidth="1"/>
    <col min="9719" max="9719" width="7.375" style="48" customWidth="1"/>
    <col min="9720" max="9720" width="2.375" style="48" customWidth="1"/>
    <col min="9721" max="9721" width="23" style="48" bestFit="1" customWidth="1"/>
    <col min="9722" max="9722" width="1.375" style="48" customWidth="1"/>
    <col min="9723" max="9723" width="23" style="48" bestFit="1" customWidth="1"/>
    <col min="9724" max="9724" width="1.375" style="48" customWidth="1"/>
    <col min="9725" max="9725" width="19.375" style="48" customWidth="1"/>
    <col min="9726" max="9726" width="29.375" style="48" customWidth="1"/>
    <col min="9727" max="9970" width="9.375" style="48"/>
    <col min="9971" max="9971" width="12.375" style="48" customWidth="1"/>
    <col min="9972" max="9972" width="31.625" style="48" customWidth="1"/>
    <col min="9973" max="9973" width="5" style="48" customWidth="1"/>
    <col min="9974" max="9974" width="1.625" style="48" customWidth="1"/>
    <col min="9975" max="9975" width="7.375" style="48" customWidth="1"/>
    <col min="9976" max="9976" width="2.375" style="48" customWidth="1"/>
    <col min="9977" max="9977" width="23" style="48" bestFit="1" customWidth="1"/>
    <col min="9978" max="9978" width="1.375" style="48" customWidth="1"/>
    <col min="9979" max="9979" width="23" style="48" bestFit="1" customWidth="1"/>
    <col min="9980" max="9980" width="1.375" style="48" customWidth="1"/>
    <col min="9981" max="9981" width="19.375" style="48" customWidth="1"/>
    <col min="9982" max="9982" width="29.375" style="48" customWidth="1"/>
    <col min="9983" max="10226" width="9.375" style="48"/>
    <col min="10227" max="10227" width="12.375" style="48" customWidth="1"/>
    <col min="10228" max="10228" width="31.625" style="48" customWidth="1"/>
    <col min="10229" max="10229" width="5" style="48" customWidth="1"/>
    <col min="10230" max="10230" width="1.625" style="48" customWidth="1"/>
    <col min="10231" max="10231" width="7.375" style="48" customWidth="1"/>
    <col min="10232" max="10232" width="2.375" style="48" customWidth="1"/>
    <col min="10233" max="10233" width="23" style="48" bestFit="1" customWidth="1"/>
    <col min="10234" max="10234" width="1.375" style="48" customWidth="1"/>
    <col min="10235" max="10235" width="23" style="48" bestFit="1" customWidth="1"/>
    <col min="10236" max="10236" width="1.375" style="48" customWidth="1"/>
    <col min="10237" max="10237" width="19.375" style="48" customWidth="1"/>
    <col min="10238" max="10238" width="29.375" style="48" customWidth="1"/>
    <col min="10239" max="10482" width="9.375" style="48"/>
    <col min="10483" max="10483" width="12.375" style="48" customWidth="1"/>
    <col min="10484" max="10484" width="31.625" style="48" customWidth="1"/>
    <col min="10485" max="10485" width="5" style="48" customWidth="1"/>
    <col min="10486" max="10486" width="1.625" style="48" customWidth="1"/>
    <col min="10487" max="10487" width="7.375" style="48" customWidth="1"/>
    <col min="10488" max="10488" width="2.375" style="48" customWidth="1"/>
    <col min="10489" max="10489" width="23" style="48" bestFit="1" customWidth="1"/>
    <col min="10490" max="10490" width="1.375" style="48" customWidth="1"/>
    <col min="10491" max="10491" width="23" style="48" bestFit="1" customWidth="1"/>
    <col min="10492" max="10492" width="1.375" style="48" customWidth="1"/>
    <col min="10493" max="10493" width="19.375" style="48" customWidth="1"/>
    <col min="10494" max="10494" width="29.375" style="48" customWidth="1"/>
    <col min="10495" max="10738" width="9.375" style="48"/>
    <col min="10739" max="10739" width="12.375" style="48" customWidth="1"/>
    <col min="10740" max="10740" width="31.625" style="48" customWidth="1"/>
    <col min="10741" max="10741" width="5" style="48" customWidth="1"/>
    <col min="10742" max="10742" width="1.625" style="48" customWidth="1"/>
    <col min="10743" max="10743" width="7.375" style="48" customWidth="1"/>
    <col min="10744" max="10744" width="2.375" style="48" customWidth="1"/>
    <col min="10745" max="10745" width="23" style="48" bestFit="1" customWidth="1"/>
    <col min="10746" max="10746" width="1.375" style="48" customWidth="1"/>
    <col min="10747" max="10747" width="23" style="48" bestFit="1" customWidth="1"/>
    <col min="10748" max="10748" width="1.375" style="48" customWidth="1"/>
    <col min="10749" max="10749" width="19.375" style="48" customWidth="1"/>
    <col min="10750" max="10750" width="29.375" style="48" customWidth="1"/>
    <col min="10751" max="10994" width="9.375" style="48"/>
    <col min="10995" max="10995" width="12.375" style="48" customWidth="1"/>
    <col min="10996" max="10996" width="31.625" style="48" customWidth="1"/>
    <col min="10997" max="10997" width="5" style="48" customWidth="1"/>
    <col min="10998" max="10998" width="1.625" style="48" customWidth="1"/>
    <col min="10999" max="10999" width="7.375" style="48" customWidth="1"/>
    <col min="11000" max="11000" width="2.375" style="48" customWidth="1"/>
    <col min="11001" max="11001" width="23" style="48" bestFit="1" customWidth="1"/>
    <col min="11002" max="11002" width="1.375" style="48" customWidth="1"/>
    <col min="11003" max="11003" width="23" style="48" bestFit="1" customWidth="1"/>
    <col min="11004" max="11004" width="1.375" style="48" customWidth="1"/>
    <col min="11005" max="11005" width="19.375" style="48" customWidth="1"/>
    <col min="11006" max="11006" width="29.375" style="48" customWidth="1"/>
    <col min="11007" max="11250" width="9.375" style="48"/>
    <col min="11251" max="11251" width="12.375" style="48" customWidth="1"/>
    <col min="11252" max="11252" width="31.625" style="48" customWidth="1"/>
    <col min="11253" max="11253" width="5" style="48" customWidth="1"/>
    <col min="11254" max="11254" width="1.625" style="48" customWidth="1"/>
    <col min="11255" max="11255" width="7.375" style="48" customWidth="1"/>
    <col min="11256" max="11256" width="2.375" style="48" customWidth="1"/>
    <col min="11257" max="11257" width="23" style="48" bestFit="1" customWidth="1"/>
    <col min="11258" max="11258" width="1.375" style="48" customWidth="1"/>
    <col min="11259" max="11259" width="23" style="48" bestFit="1" customWidth="1"/>
    <col min="11260" max="11260" width="1.375" style="48" customWidth="1"/>
    <col min="11261" max="11261" width="19.375" style="48" customWidth="1"/>
    <col min="11262" max="11262" width="29.375" style="48" customWidth="1"/>
    <col min="11263" max="11506" width="9.375" style="48"/>
    <col min="11507" max="11507" width="12.375" style="48" customWidth="1"/>
    <col min="11508" max="11508" width="31.625" style="48" customWidth="1"/>
    <col min="11509" max="11509" width="5" style="48" customWidth="1"/>
    <col min="11510" max="11510" width="1.625" style="48" customWidth="1"/>
    <col min="11511" max="11511" width="7.375" style="48" customWidth="1"/>
    <col min="11512" max="11512" width="2.375" style="48" customWidth="1"/>
    <col min="11513" max="11513" width="23" style="48" bestFit="1" customWidth="1"/>
    <col min="11514" max="11514" width="1.375" style="48" customWidth="1"/>
    <col min="11515" max="11515" width="23" style="48" bestFit="1" customWidth="1"/>
    <col min="11516" max="11516" width="1.375" style="48" customWidth="1"/>
    <col min="11517" max="11517" width="19.375" style="48" customWidth="1"/>
    <col min="11518" max="11518" width="29.375" style="48" customWidth="1"/>
    <col min="11519" max="11762" width="9.375" style="48"/>
    <col min="11763" max="11763" width="12.375" style="48" customWidth="1"/>
    <col min="11764" max="11764" width="31.625" style="48" customWidth="1"/>
    <col min="11765" max="11765" width="5" style="48" customWidth="1"/>
    <col min="11766" max="11766" width="1.625" style="48" customWidth="1"/>
    <col min="11767" max="11767" width="7.375" style="48" customWidth="1"/>
    <col min="11768" max="11768" width="2.375" style="48" customWidth="1"/>
    <col min="11769" max="11769" width="23" style="48" bestFit="1" customWidth="1"/>
    <col min="11770" max="11770" width="1.375" style="48" customWidth="1"/>
    <col min="11771" max="11771" width="23" style="48" bestFit="1" customWidth="1"/>
    <col min="11772" max="11772" width="1.375" style="48" customWidth="1"/>
    <col min="11773" max="11773" width="19.375" style="48" customWidth="1"/>
    <col min="11774" max="11774" width="29.375" style="48" customWidth="1"/>
    <col min="11775" max="12018" width="9.375" style="48"/>
    <col min="12019" max="12019" width="12.375" style="48" customWidth="1"/>
    <col min="12020" max="12020" width="31.625" style="48" customWidth="1"/>
    <col min="12021" max="12021" width="5" style="48" customWidth="1"/>
    <col min="12022" max="12022" width="1.625" style="48" customWidth="1"/>
    <col min="12023" max="12023" width="7.375" style="48" customWidth="1"/>
    <col min="12024" max="12024" width="2.375" style="48" customWidth="1"/>
    <col min="12025" max="12025" width="23" style="48" bestFit="1" customWidth="1"/>
    <col min="12026" max="12026" width="1.375" style="48" customWidth="1"/>
    <col min="12027" max="12027" width="23" style="48" bestFit="1" customWidth="1"/>
    <col min="12028" max="12028" width="1.375" style="48" customWidth="1"/>
    <col min="12029" max="12029" width="19.375" style="48" customWidth="1"/>
    <col min="12030" max="12030" width="29.375" style="48" customWidth="1"/>
    <col min="12031" max="12274" width="9.375" style="48"/>
    <col min="12275" max="12275" width="12.375" style="48" customWidth="1"/>
    <col min="12276" max="12276" width="31.625" style="48" customWidth="1"/>
    <col min="12277" max="12277" width="5" style="48" customWidth="1"/>
    <col min="12278" max="12278" width="1.625" style="48" customWidth="1"/>
    <col min="12279" max="12279" width="7.375" style="48" customWidth="1"/>
    <col min="12280" max="12280" width="2.375" style="48" customWidth="1"/>
    <col min="12281" max="12281" width="23" style="48" bestFit="1" customWidth="1"/>
    <col min="12282" max="12282" width="1.375" style="48" customWidth="1"/>
    <col min="12283" max="12283" width="23" style="48" bestFit="1" customWidth="1"/>
    <col min="12284" max="12284" width="1.375" style="48" customWidth="1"/>
    <col min="12285" max="12285" width="19.375" style="48" customWidth="1"/>
    <col min="12286" max="12286" width="29.375" style="48" customWidth="1"/>
    <col min="12287" max="12530" width="9.375" style="48"/>
    <col min="12531" max="12531" width="12.375" style="48" customWidth="1"/>
    <col min="12532" max="12532" width="31.625" style="48" customWidth="1"/>
    <col min="12533" max="12533" width="5" style="48" customWidth="1"/>
    <col min="12534" max="12534" width="1.625" style="48" customWidth="1"/>
    <col min="12535" max="12535" width="7.375" style="48" customWidth="1"/>
    <col min="12536" max="12536" width="2.375" style="48" customWidth="1"/>
    <col min="12537" max="12537" width="23" style="48" bestFit="1" customWidth="1"/>
    <col min="12538" max="12538" width="1.375" style="48" customWidth="1"/>
    <col min="12539" max="12539" width="23" style="48" bestFit="1" customWidth="1"/>
    <col min="12540" max="12540" width="1.375" style="48" customWidth="1"/>
    <col min="12541" max="12541" width="19.375" style="48" customWidth="1"/>
    <col min="12542" max="12542" width="29.375" style="48" customWidth="1"/>
    <col min="12543" max="12786" width="9.375" style="48"/>
    <col min="12787" max="12787" width="12.375" style="48" customWidth="1"/>
    <col min="12788" max="12788" width="31.625" style="48" customWidth="1"/>
    <col min="12789" max="12789" width="5" style="48" customWidth="1"/>
    <col min="12790" max="12790" width="1.625" style="48" customWidth="1"/>
    <col min="12791" max="12791" width="7.375" style="48" customWidth="1"/>
    <col min="12792" max="12792" width="2.375" style="48" customWidth="1"/>
    <col min="12793" max="12793" width="23" style="48" bestFit="1" customWidth="1"/>
    <col min="12794" max="12794" width="1.375" style="48" customWidth="1"/>
    <col min="12795" max="12795" width="23" style="48" bestFit="1" customWidth="1"/>
    <col min="12796" max="12796" width="1.375" style="48" customWidth="1"/>
    <col min="12797" max="12797" width="19.375" style="48" customWidth="1"/>
    <col min="12798" max="12798" width="29.375" style="48" customWidth="1"/>
    <col min="12799" max="13042" width="9.375" style="48"/>
    <col min="13043" max="13043" width="12.375" style="48" customWidth="1"/>
    <col min="13044" max="13044" width="31.625" style="48" customWidth="1"/>
    <col min="13045" max="13045" width="5" style="48" customWidth="1"/>
    <col min="13046" max="13046" width="1.625" style="48" customWidth="1"/>
    <col min="13047" max="13047" width="7.375" style="48" customWidth="1"/>
    <col min="13048" max="13048" width="2.375" style="48" customWidth="1"/>
    <col min="13049" max="13049" width="23" style="48" bestFit="1" customWidth="1"/>
    <col min="13050" max="13050" width="1.375" style="48" customWidth="1"/>
    <col min="13051" max="13051" width="23" style="48" bestFit="1" customWidth="1"/>
    <col min="13052" max="13052" width="1.375" style="48" customWidth="1"/>
    <col min="13053" max="13053" width="19.375" style="48" customWidth="1"/>
    <col min="13054" max="13054" width="29.375" style="48" customWidth="1"/>
    <col min="13055" max="13298" width="9.375" style="48"/>
    <col min="13299" max="13299" width="12.375" style="48" customWidth="1"/>
    <col min="13300" max="13300" width="31.625" style="48" customWidth="1"/>
    <col min="13301" max="13301" width="5" style="48" customWidth="1"/>
    <col min="13302" max="13302" width="1.625" style="48" customWidth="1"/>
    <col min="13303" max="13303" width="7.375" style="48" customWidth="1"/>
    <col min="13304" max="13304" width="2.375" style="48" customWidth="1"/>
    <col min="13305" max="13305" width="23" style="48" bestFit="1" customWidth="1"/>
    <col min="13306" max="13306" width="1.375" style="48" customWidth="1"/>
    <col min="13307" max="13307" width="23" style="48" bestFit="1" customWidth="1"/>
    <col min="13308" max="13308" width="1.375" style="48" customWidth="1"/>
    <col min="13309" max="13309" width="19.375" style="48" customWidth="1"/>
    <col min="13310" max="13310" width="29.375" style="48" customWidth="1"/>
    <col min="13311" max="13554" width="9.375" style="48"/>
    <col min="13555" max="13555" width="12.375" style="48" customWidth="1"/>
    <col min="13556" max="13556" width="31.625" style="48" customWidth="1"/>
    <col min="13557" max="13557" width="5" style="48" customWidth="1"/>
    <col min="13558" max="13558" width="1.625" style="48" customWidth="1"/>
    <col min="13559" max="13559" width="7.375" style="48" customWidth="1"/>
    <col min="13560" max="13560" width="2.375" style="48" customWidth="1"/>
    <col min="13561" max="13561" width="23" style="48" bestFit="1" customWidth="1"/>
    <col min="13562" max="13562" width="1.375" style="48" customWidth="1"/>
    <col min="13563" max="13563" width="23" style="48" bestFit="1" customWidth="1"/>
    <col min="13564" max="13564" width="1.375" style="48" customWidth="1"/>
    <col min="13565" max="13565" width="19.375" style="48" customWidth="1"/>
    <col min="13566" max="13566" width="29.375" style="48" customWidth="1"/>
    <col min="13567" max="13810" width="9.375" style="48"/>
    <col min="13811" max="13811" width="12.375" style="48" customWidth="1"/>
    <col min="13812" max="13812" width="31.625" style="48" customWidth="1"/>
    <col min="13813" max="13813" width="5" style="48" customWidth="1"/>
    <col min="13814" max="13814" width="1.625" style="48" customWidth="1"/>
    <col min="13815" max="13815" width="7.375" style="48" customWidth="1"/>
    <col min="13816" max="13816" width="2.375" style="48" customWidth="1"/>
    <col min="13817" max="13817" width="23" style="48" bestFit="1" customWidth="1"/>
    <col min="13818" max="13818" width="1.375" style="48" customWidth="1"/>
    <col min="13819" max="13819" width="23" style="48" bestFit="1" customWidth="1"/>
    <col min="13820" max="13820" width="1.375" style="48" customWidth="1"/>
    <col min="13821" max="13821" width="19.375" style="48" customWidth="1"/>
    <col min="13822" max="13822" width="29.375" style="48" customWidth="1"/>
    <col min="13823" max="14066" width="9.375" style="48"/>
    <col min="14067" max="14067" width="12.375" style="48" customWidth="1"/>
    <col min="14068" max="14068" width="31.625" style="48" customWidth="1"/>
    <col min="14069" max="14069" width="5" style="48" customWidth="1"/>
    <col min="14070" max="14070" width="1.625" style="48" customWidth="1"/>
    <col min="14071" max="14071" width="7.375" style="48" customWidth="1"/>
    <col min="14072" max="14072" width="2.375" style="48" customWidth="1"/>
    <col min="14073" max="14073" width="23" style="48" bestFit="1" customWidth="1"/>
    <col min="14074" max="14074" width="1.375" style="48" customWidth="1"/>
    <col min="14075" max="14075" width="23" style="48" bestFit="1" customWidth="1"/>
    <col min="14076" max="14076" width="1.375" style="48" customWidth="1"/>
    <col min="14077" max="14077" width="19.375" style="48" customWidth="1"/>
    <col min="14078" max="14078" width="29.375" style="48" customWidth="1"/>
    <col min="14079" max="14322" width="9.375" style="48"/>
    <col min="14323" max="14323" width="12.375" style="48" customWidth="1"/>
    <col min="14324" max="14324" width="31.625" style="48" customWidth="1"/>
    <col min="14325" max="14325" width="5" style="48" customWidth="1"/>
    <col min="14326" max="14326" width="1.625" style="48" customWidth="1"/>
    <col min="14327" max="14327" width="7.375" style="48" customWidth="1"/>
    <col min="14328" max="14328" width="2.375" style="48" customWidth="1"/>
    <col min="14329" max="14329" width="23" style="48" bestFit="1" customWidth="1"/>
    <col min="14330" max="14330" width="1.375" style="48" customWidth="1"/>
    <col min="14331" max="14331" width="23" style="48" bestFit="1" customWidth="1"/>
    <col min="14332" max="14332" width="1.375" style="48" customWidth="1"/>
    <col min="14333" max="14333" width="19.375" style="48" customWidth="1"/>
    <col min="14334" max="14334" width="29.375" style="48" customWidth="1"/>
    <col min="14335" max="14578" width="9.375" style="48"/>
    <col min="14579" max="14579" width="12.375" style="48" customWidth="1"/>
    <col min="14580" max="14580" width="31.625" style="48" customWidth="1"/>
    <col min="14581" max="14581" width="5" style="48" customWidth="1"/>
    <col min="14582" max="14582" width="1.625" style="48" customWidth="1"/>
    <col min="14583" max="14583" width="7.375" style="48" customWidth="1"/>
    <col min="14584" max="14584" width="2.375" style="48" customWidth="1"/>
    <col min="14585" max="14585" width="23" style="48" bestFit="1" customWidth="1"/>
    <col min="14586" max="14586" width="1.375" style="48" customWidth="1"/>
    <col min="14587" max="14587" width="23" style="48" bestFit="1" customWidth="1"/>
    <col min="14588" max="14588" width="1.375" style="48" customWidth="1"/>
    <col min="14589" max="14589" width="19.375" style="48" customWidth="1"/>
    <col min="14590" max="14590" width="29.375" style="48" customWidth="1"/>
    <col min="14591" max="14834" width="9.375" style="48"/>
    <col min="14835" max="14835" width="12.375" style="48" customWidth="1"/>
    <col min="14836" max="14836" width="31.625" style="48" customWidth="1"/>
    <col min="14837" max="14837" width="5" style="48" customWidth="1"/>
    <col min="14838" max="14838" width="1.625" style="48" customWidth="1"/>
    <col min="14839" max="14839" width="7.375" style="48" customWidth="1"/>
    <col min="14840" max="14840" width="2.375" style="48" customWidth="1"/>
    <col min="14841" max="14841" width="23" style="48" bestFit="1" customWidth="1"/>
    <col min="14842" max="14842" width="1.375" style="48" customWidth="1"/>
    <col min="14843" max="14843" width="23" style="48" bestFit="1" customWidth="1"/>
    <col min="14844" max="14844" width="1.375" style="48" customWidth="1"/>
    <col min="14845" max="14845" width="19.375" style="48" customWidth="1"/>
    <col min="14846" max="14846" width="29.375" style="48" customWidth="1"/>
    <col min="14847" max="15090" width="9.375" style="48"/>
    <col min="15091" max="15091" width="12.375" style="48" customWidth="1"/>
    <col min="15092" max="15092" width="31.625" style="48" customWidth="1"/>
    <col min="15093" max="15093" width="5" style="48" customWidth="1"/>
    <col min="15094" max="15094" width="1.625" style="48" customWidth="1"/>
    <col min="15095" max="15095" width="7.375" style="48" customWidth="1"/>
    <col min="15096" max="15096" width="2.375" style="48" customWidth="1"/>
    <col min="15097" max="15097" width="23" style="48" bestFit="1" customWidth="1"/>
    <col min="15098" max="15098" width="1.375" style="48" customWidth="1"/>
    <col min="15099" max="15099" width="23" style="48" bestFit="1" customWidth="1"/>
    <col min="15100" max="15100" width="1.375" style="48" customWidth="1"/>
    <col min="15101" max="15101" width="19.375" style="48" customWidth="1"/>
    <col min="15102" max="15102" width="29.375" style="48" customWidth="1"/>
    <col min="15103" max="15346" width="9.375" style="48"/>
    <col min="15347" max="15347" width="12.375" style="48" customWidth="1"/>
    <col min="15348" max="15348" width="31.625" style="48" customWidth="1"/>
    <col min="15349" max="15349" width="5" style="48" customWidth="1"/>
    <col min="15350" max="15350" width="1.625" style="48" customWidth="1"/>
    <col min="15351" max="15351" width="7.375" style="48" customWidth="1"/>
    <col min="15352" max="15352" width="2.375" style="48" customWidth="1"/>
    <col min="15353" max="15353" width="23" style="48" bestFit="1" customWidth="1"/>
    <col min="15354" max="15354" width="1.375" style="48" customWidth="1"/>
    <col min="15355" max="15355" width="23" style="48" bestFit="1" customWidth="1"/>
    <col min="15356" max="15356" width="1.375" style="48" customWidth="1"/>
    <col min="15357" max="15357" width="19.375" style="48" customWidth="1"/>
    <col min="15358" max="15358" width="29.375" style="48" customWidth="1"/>
    <col min="15359" max="15602" width="9.375" style="48"/>
    <col min="15603" max="15603" width="12.375" style="48" customWidth="1"/>
    <col min="15604" max="15604" width="31.625" style="48" customWidth="1"/>
    <col min="15605" max="15605" width="5" style="48" customWidth="1"/>
    <col min="15606" max="15606" width="1.625" style="48" customWidth="1"/>
    <col min="15607" max="15607" width="7.375" style="48" customWidth="1"/>
    <col min="15608" max="15608" width="2.375" style="48" customWidth="1"/>
    <col min="15609" max="15609" width="23" style="48" bestFit="1" customWidth="1"/>
    <col min="15610" max="15610" width="1.375" style="48" customWidth="1"/>
    <col min="15611" max="15611" width="23" style="48" bestFit="1" customWidth="1"/>
    <col min="15612" max="15612" width="1.375" style="48" customWidth="1"/>
    <col min="15613" max="15613" width="19.375" style="48" customWidth="1"/>
    <col min="15614" max="15614" width="29.375" style="48" customWidth="1"/>
    <col min="15615" max="15858" width="9.375" style="48"/>
    <col min="15859" max="15859" width="12.375" style="48" customWidth="1"/>
    <col min="15860" max="15860" width="31.625" style="48" customWidth="1"/>
    <col min="15861" max="15861" width="5" style="48" customWidth="1"/>
    <col min="15862" max="15862" width="1.625" style="48" customWidth="1"/>
    <col min="15863" max="15863" width="7.375" style="48" customWidth="1"/>
    <col min="15864" max="15864" width="2.375" style="48" customWidth="1"/>
    <col min="15865" max="15865" width="23" style="48" bestFit="1" customWidth="1"/>
    <col min="15866" max="15866" width="1.375" style="48" customWidth="1"/>
    <col min="15867" max="15867" width="23" style="48" bestFit="1" customWidth="1"/>
    <col min="15868" max="15868" width="1.375" style="48" customWidth="1"/>
    <col min="15869" max="15869" width="19.375" style="48" customWidth="1"/>
    <col min="15870" max="15870" width="29.375" style="48" customWidth="1"/>
    <col min="15871" max="16114" width="9.375" style="48"/>
    <col min="16115" max="16115" width="12.375" style="48" customWidth="1"/>
    <col min="16116" max="16116" width="31.625" style="48" customWidth="1"/>
    <col min="16117" max="16117" width="5" style="48" customWidth="1"/>
    <col min="16118" max="16118" width="1.625" style="48" customWidth="1"/>
    <col min="16119" max="16119" width="7.375" style="48" customWidth="1"/>
    <col min="16120" max="16120" width="2.375" style="48" customWidth="1"/>
    <col min="16121" max="16121" width="23" style="48" bestFit="1" customWidth="1"/>
    <col min="16122" max="16122" width="1.375" style="48" customWidth="1"/>
    <col min="16123" max="16123" width="23" style="48" bestFit="1" customWidth="1"/>
    <col min="16124" max="16124" width="1.375" style="48" customWidth="1"/>
    <col min="16125" max="16125" width="19.375" style="48" customWidth="1"/>
    <col min="16126" max="16126" width="29.375" style="48" customWidth="1"/>
    <col min="16127" max="16384" width="9.375" style="48"/>
  </cols>
  <sheetData>
    <row r="1" spans="2:17" x14ac:dyDescent="0.2">
      <c r="B1" s="152" t="s">
        <v>131</v>
      </c>
      <c r="C1" s="152"/>
      <c r="D1" s="152"/>
      <c r="E1" s="152"/>
      <c r="F1" s="152"/>
      <c r="H1" s="152"/>
    </row>
    <row r="2" spans="2:17" x14ac:dyDescent="0.2">
      <c r="B2" s="30" t="s">
        <v>144</v>
      </c>
      <c r="C2" s="152"/>
      <c r="D2" s="152"/>
      <c r="E2" s="152"/>
      <c r="F2" s="152"/>
      <c r="H2" s="152"/>
    </row>
    <row r="3" spans="2:17" x14ac:dyDescent="0.2">
      <c r="B3" s="152" t="s">
        <v>172</v>
      </c>
      <c r="C3" s="152"/>
      <c r="D3" s="152"/>
      <c r="E3" s="152"/>
      <c r="F3" s="152"/>
      <c r="H3" s="152"/>
    </row>
    <row r="4" spans="2:17" x14ac:dyDescent="0.2">
      <c r="B4" s="101" t="s">
        <v>24</v>
      </c>
      <c r="C4" s="49"/>
      <c r="D4" s="49"/>
      <c r="E4" s="49"/>
      <c r="F4" s="49"/>
      <c r="H4" s="152"/>
      <c r="K4" s="48" t="s">
        <v>206</v>
      </c>
      <c r="L4" s="48" t="s">
        <v>207</v>
      </c>
      <c r="P4" s="232" t="s">
        <v>208</v>
      </c>
      <c r="Q4" s="232"/>
    </row>
    <row r="5" spans="2:17" x14ac:dyDescent="0.2">
      <c r="B5" s="152"/>
      <c r="C5" s="152"/>
      <c r="D5" s="152"/>
      <c r="E5" s="152"/>
      <c r="F5" s="152"/>
      <c r="H5" s="152"/>
      <c r="K5" s="198"/>
      <c r="M5" s="48">
        <v>2452498</v>
      </c>
    </row>
    <row r="6" spans="2:17" x14ac:dyDescent="0.2">
      <c r="B6" s="152"/>
      <c r="C6" s="152"/>
      <c r="D6" s="64" t="s">
        <v>170</v>
      </c>
      <c r="E6" s="152"/>
      <c r="F6" s="64" t="s">
        <v>169</v>
      </c>
      <c r="H6" s="64"/>
      <c r="K6" s="4">
        <v>255450</v>
      </c>
      <c r="P6" s="48">
        <v>272055</v>
      </c>
    </row>
    <row r="7" spans="2:17" x14ac:dyDescent="0.2">
      <c r="B7" s="50" t="s">
        <v>7</v>
      </c>
      <c r="D7" s="51" t="s">
        <v>171</v>
      </c>
      <c r="F7" s="51" t="s">
        <v>103</v>
      </c>
      <c r="H7" s="51" t="s">
        <v>173</v>
      </c>
      <c r="K7" s="4">
        <v>619800</v>
      </c>
      <c r="P7" s="48">
        <v>175000</v>
      </c>
    </row>
    <row r="8" spans="2:17" x14ac:dyDescent="0.2">
      <c r="B8" s="52" t="s">
        <v>0</v>
      </c>
      <c r="C8" s="53"/>
      <c r="D8" s="54"/>
      <c r="E8" s="53"/>
      <c r="F8" s="54"/>
      <c r="H8" s="152"/>
      <c r="K8" s="4">
        <v>50900</v>
      </c>
      <c r="P8" s="48">
        <v>111450</v>
      </c>
    </row>
    <row r="9" spans="2:17" x14ac:dyDescent="0.2">
      <c r="B9" s="48" t="s">
        <v>25</v>
      </c>
      <c r="C9" s="56"/>
      <c r="D9" s="4" t="e">
        <f>SUMIF(#REF!,'الأرصدة الافتتاحية'!B9,#REF!)</f>
        <v>#REF!</v>
      </c>
      <c r="E9" s="56"/>
      <c r="F9" s="4">
        <v>876973</v>
      </c>
      <c r="G9" s="57"/>
      <c r="H9" s="3" t="e">
        <f>D9-F9</f>
        <v>#REF!</v>
      </c>
      <c r="K9" s="4">
        <v>50900</v>
      </c>
      <c r="P9" s="48">
        <v>11178</v>
      </c>
    </row>
    <row r="10" spans="2:17" x14ac:dyDescent="0.2">
      <c r="B10" s="48" t="s">
        <v>92</v>
      </c>
      <c r="C10" s="56"/>
      <c r="D10" s="4" t="e">
        <f>SUMIF(#REF!,'الأرصدة الافتتاحية'!B10,#REF!)</f>
        <v>#REF!</v>
      </c>
      <c r="E10" s="56"/>
      <c r="F10" s="4">
        <v>2254949</v>
      </c>
      <c r="G10" s="57"/>
      <c r="H10" s="3" t="e">
        <f t="shared" ref="H10:H33" si="0">D10-F10</f>
        <v>#REF!</v>
      </c>
      <c r="K10" s="4">
        <v>50900</v>
      </c>
    </row>
    <row r="11" spans="2:17" x14ac:dyDescent="0.2">
      <c r="B11" s="48" t="s">
        <v>89</v>
      </c>
      <c r="C11" s="56"/>
      <c r="D11" s="4" t="e">
        <f>SUMIF(#REF!,'الأرصدة الافتتاحية'!B11,#REF!)</f>
        <v>#REF!</v>
      </c>
      <c r="E11" s="56"/>
      <c r="F11" s="4">
        <v>988181</v>
      </c>
      <c r="G11" s="57"/>
      <c r="H11" s="3" t="e">
        <f t="shared" si="0"/>
        <v>#REF!</v>
      </c>
      <c r="K11" s="4">
        <v>50900</v>
      </c>
    </row>
    <row r="12" spans="2:17" x14ac:dyDescent="0.2">
      <c r="B12" s="48" t="s">
        <v>57</v>
      </c>
      <c r="C12" s="56"/>
      <c r="D12" s="4" t="e">
        <f>SUMIF(#REF!,'الأرصدة الافتتاحية'!B12,#REF!)</f>
        <v>#REF!</v>
      </c>
      <c r="E12" s="56"/>
      <c r="F12" s="4">
        <v>3625005</v>
      </c>
      <c r="G12" s="57"/>
      <c r="H12" s="3" t="e">
        <f t="shared" si="0"/>
        <v>#REF!</v>
      </c>
      <c r="K12" s="4">
        <v>50900</v>
      </c>
    </row>
    <row r="13" spans="2:17" x14ac:dyDescent="0.2">
      <c r="B13" s="52" t="s">
        <v>1</v>
      </c>
      <c r="C13" s="56"/>
      <c r="D13" s="141" t="e">
        <f>SUM(D9:D12)</f>
        <v>#REF!</v>
      </c>
      <c r="E13" s="56"/>
      <c r="F13" s="141">
        <f>SUM(F9:F12)</f>
        <v>7745108</v>
      </c>
      <c r="H13" s="7"/>
      <c r="K13" s="4">
        <v>50900</v>
      </c>
    </row>
    <row r="14" spans="2:17" x14ac:dyDescent="0.2">
      <c r="B14" s="52" t="s">
        <v>8</v>
      </c>
      <c r="C14" s="53"/>
      <c r="D14" s="11"/>
      <c r="E14" s="53"/>
      <c r="F14" s="11"/>
      <c r="H14" s="11"/>
      <c r="K14" s="4">
        <v>50900</v>
      </c>
    </row>
    <row r="15" spans="2:17" x14ac:dyDescent="0.2">
      <c r="B15" s="48" t="s">
        <v>174</v>
      </c>
      <c r="C15" s="56"/>
      <c r="D15" s="2" t="e">
        <f>SUMIF(#REF!,'الأرصدة الافتتاحية'!B15,#REF!)</f>
        <v>#REF!</v>
      </c>
      <c r="E15" s="56"/>
      <c r="F15" s="2">
        <v>39073</v>
      </c>
      <c r="H15" s="3" t="e">
        <f t="shared" si="0"/>
        <v>#REF!</v>
      </c>
      <c r="K15" s="4">
        <v>50900</v>
      </c>
    </row>
    <row r="16" spans="2:17" x14ac:dyDescent="0.2">
      <c r="B16" s="52" t="s">
        <v>9</v>
      </c>
      <c r="C16" s="53"/>
      <c r="D16" s="6" t="e">
        <f>SUM(D15)</f>
        <v>#REF!</v>
      </c>
      <c r="E16" s="53"/>
      <c r="F16" s="6">
        <f>SUM(F15)</f>
        <v>39073</v>
      </c>
      <c r="H16" s="7"/>
      <c r="K16" s="4">
        <v>50900</v>
      </c>
    </row>
    <row r="17" spans="2:15" ht="21" thickBot="1" x14ac:dyDescent="0.25">
      <c r="B17" s="52" t="s">
        <v>10</v>
      </c>
      <c r="C17" s="53"/>
      <c r="D17" s="5" t="e">
        <f>D16+D13</f>
        <v>#REF!</v>
      </c>
      <c r="E17" s="53"/>
      <c r="F17" s="5">
        <f>F16+F13</f>
        <v>7784181</v>
      </c>
      <c r="H17" s="7"/>
      <c r="K17" s="4">
        <v>50900</v>
      </c>
    </row>
    <row r="18" spans="2:15" ht="21" thickTop="1" x14ac:dyDescent="0.2">
      <c r="B18" s="50" t="s">
        <v>11</v>
      </c>
      <c r="C18" s="53"/>
      <c r="D18" s="39"/>
      <c r="E18" s="53"/>
      <c r="F18" s="39"/>
      <c r="H18" s="11"/>
      <c r="K18" s="4">
        <v>50900</v>
      </c>
    </row>
    <row r="19" spans="2:15" x14ac:dyDescent="0.2">
      <c r="B19" s="52" t="s">
        <v>12</v>
      </c>
      <c r="C19" s="56"/>
      <c r="D19" s="39"/>
      <c r="E19" s="56"/>
      <c r="F19" s="39"/>
      <c r="H19" s="11"/>
      <c r="K19" s="4">
        <v>50900</v>
      </c>
    </row>
    <row r="20" spans="2:15" x14ac:dyDescent="0.2">
      <c r="B20" s="59" t="s">
        <v>95</v>
      </c>
      <c r="C20" s="56"/>
      <c r="D20" s="4" t="e">
        <f>-SUMIF(#REF!,'الأرصدة الافتتاحية'!B20,#REF!)</f>
        <v>#REF!</v>
      </c>
      <c r="E20" s="56"/>
      <c r="F20" s="4">
        <v>28980</v>
      </c>
      <c r="G20" s="57"/>
      <c r="H20" s="3" t="e">
        <f t="shared" si="0"/>
        <v>#REF!</v>
      </c>
      <c r="K20" s="4">
        <v>50900</v>
      </c>
    </row>
    <row r="21" spans="2:15" x14ac:dyDescent="0.2">
      <c r="B21" s="48" t="s">
        <v>55</v>
      </c>
      <c r="C21" s="56"/>
      <c r="D21" s="4" t="e">
        <f>-SUMIF(#REF!,'الأرصدة الافتتاحية'!B21,#REF!)</f>
        <v>#REF!</v>
      </c>
      <c r="E21" s="56"/>
      <c r="F21" s="4">
        <v>630608</v>
      </c>
      <c r="G21" s="57"/>
      <c r="H21" s="3" t="e">
        <f t="shared" si="0"/>
        <v>#REF!</v>
      </c>
      <c r="K21" s="4">
        <v>50900</v>
      </c>
    </row>
    <row r="22" spans="2:15" x14ac:dyDescent="0.2">
      <c r="B22" s="60" t="s">
        <v>90</v>
      </c>
      <c r="C22" s="56"/>
      <c r="D22" s="2" t="e">
        <f>-SUMIF(#REF!,'الأرصدة الافتتاحية'!B22,#REF!)</f>
        <v>#REF!</v>
      </c>
      <c r="E22" s="56"/>
      <c r="F22" s="4">
        <v>25979</v>
      </c>
      <c r="G22" s="57"/>
      <c r="H22" s="3" t="e">
        <f t="shared" si="0"/>
        <v>#REF!</v>
      </c>
      <c r="K22" s="4">
        <v>50900</v>
      </c>
    </row>
    <row r="23" spans="2:15" x14ac:dyDescent="0.2">
      <c r="B23" s="52" t="s">
        <v>13</v>
      </c>
      <c r="C23" s="56"/>
      <c r="D23" s="140" t="e">
        <f>SUM(D20:D22)</f>
        <v>#REF!</v>
      </c>
      <c r="E23" s="56"/>
      <c r="F23" s="140">
        <f>SUM(F20:F22)</f>
        <v>685567</v>
      </c>
      <c r="H23" s="40"/>
      <c r="K23" s="4">
        <v>50900</v>
      </c>
    </row>
    <row r="24" spans="2:15" x14ac:dyDescent="0.2">
      <c r="B24" s="52"/>
      <c r="C24" s="56"/>
      <c r="D24" s="7"/>
      <c r="E24" s="56"/>
      <c r="F24" s="7"/>
      <c r="H24" s="7"/>
      <c r="K24" s="4">
        <v>50900</v>
      </c>
    </row>
    <row r="25" spans="2:15" x14ac:dyDescent="0.2">
      <c r="B25" s="52" t="s">
        <v>14</v>
      </c>
      <c r="C25" s="56"/>
      <c r="D25" s="6"/>
      <c r="E25" s="56"/>
      <c r="F25" s="6"/>
      <c r="H25" s="7"/>
      <c r="K25" s="4">
        <v>50900</v>
      </c>
    </row>
    <row r="26" spans="2:15" x14ac:dyDescent="0.2">
      <c r="B26" s="48" t="s">
        <v>58</v>
      </c>
      <c r="C26" s="56"/>
      <c r="D26" s="4" t="e">
        <f>-SUMIF(#REF!,'الأرصدة الافتتاحية'!B26,#REF!)</f>
        <v>#REF!</v>
      </c>
      <c r="E26" s="56"/>
      <c r="F26" s="4">
        <v>3000</v>
      </c>
      <c r="G26" s="57"/>
      <c r="H26" s="3" t="e">
        <f t="shared" si="0"/>
        <v>#REF!</v>
      </c>
      <c r="K26" s="4">
        <v>50900</v>
      </c>
      <c r="L26" s="198"/>
      <c r="O26" s="48">
        <v>27899</v>
      </c>
    </row>
    <row r="27" spans="2:15" x14ac:dyDescent="0.2">
      <c r="B27" s="48" t="s">
        <v>59</v>
      </c>
      <c r="C27" s="56"/>
      <c r="D27" s="4" t="e">
        <f>-SUMIF(#REF!,'الأرصدة الافتتاحية'!B27,#REF!)</f>
        <v>#REF!</v>
      </c>
      <c r="E27" s="56"/>
      <c r="F27" s="4">
        <v>6078926</v>
      </c>
      <c r="G27" s="57"/>
      <c r="H27" s="3" t="e">
        <f t="shared" si="0"/>
        <v>#REF!</v>
      </c>
      <c r="K27" s="4">
        <v>50900</v>
      </c>
      <c r="L27" s="4">
        <v>156718</v>
      </c>
    </row>
    <row r="28" spans="2:15" x14ac:dyDescent="0.2">
      <c r="B28" s="52" t="s">
        <v>15</v>
      </c>
      <c r="C28" s="56"/>
      <c r="D28" s="61" t="e">
        <f>SUM(D26:D27)</f>
        <v>#REF!</v>
      </c>
      <c r="E28" s="56"/>
      <c r="F28" s="61">
        <f>SUM(F26:F27)</f>
        <v>6081926</v>
      </c>
      <c r="H28" s="40"/>
      <c r="K28" s="4">
        <v>50900</v>
      </c>
      <c r="L28" s="4">
        <v>4605</v>
      </c>
    </row>
    <row r="29" spans="2:15" ht="21" thickBot="1" x14ac:dyDescent="0.25">
      <c r="B29" s="52" t="s">
        <v>16</v>
      </c>
      <c r="C29" s="56"/>
      <c r="D29" s="14" t="e">
        <f>D28+D23</f>
        <v>#REF!</v>
      </c>
      <c r="E29" s="56"/>
      <c r="F29" s="14">
        <f>F28+F23</f>
        <v>6767493</v>
      </c>
      <c r="H29" s="40"/>
      <c r="K29" s="4">
        <v>50900</v>
      </c>
      <c r="L29" s="4">
        <v>1520</v>
      </c>
    </row>
    <row r="30" spans="2:15" ht="21" thickTop="1" x14ac:dyDescent="0.2">
      <c r="B30" s="50" t="s">
        <v>17</v>
      </c>
      <c r="C30" s="56"/>
      <c r="D30" s="4"/>
      <c r="E30" s="56"/>
      <c r="F30" s="4"/>
      <c r="H30" s="3"/>
      <c r="K30" s="4">
        <v>122075</v>
      </c>
      <c r="L30" s="4">
        <v>1440</v>
      </c>
    </row>
    <row r="31" spans="2:15" x14ac:dyDescent="0.2">
      <c r="B31" s="48" t="s">
        <v>5</v>
      </c>
      <c r="C31" s="56"/>
      <c r="D31" s="4" t="e">
        <f>-SUMIF(#REF!,'الأرصدة الافتتاحية'!B31,#REF!)</f>
        <v>#REF!</v>
      </c>
      <c r="E31" s="56"/>
      <c r="F31" s="4">
        <v>25000</v>
      </c>
      <c r="H31" s="3" t="e">
        <f t="shared" si="0"/>
        <v>#REF!</v>
      </c>
      <c r="K31" s="4">
        <v>112150</v>
      </c>
      <c r="L31" s="4">
        <v>192380</v>
      </c>
    </row>
    <row r="32" spans="2:15" x14ac:dyDescent="0.2">
      <c r="B32" s="48" t="s">
        <v>140</v>
      </c>
      <c r="C32" s="56"/>
      <c r="D32" s="4" t="e">
        <f>-SUMIF(#REF!,'الأرصدة الافتتاحية'!B32,#REF!)</f>
        <v>#REF!</v>
      </c>
      <c r="E32" s="56"/>
      <c r="F32" s="4">
        <v>7500</v>
      </c>
      <c r="H32" s="3" t="e">
        <f t="shared" si="0"/>
        <v>#REF!</v>
      </c>
      <c r="K32" s="4">
        <v>165725</v>
      </c>
      <c r="L32" s="4">
        <v>1500</v>
      </c>
    </row>
    <row r="33" spans="2:13" x14ac:dyDescent="0.2">
      <c r="B33" s="48" t="s">
        <v>6</v>
      </c>
      <c r="C33" s="56"/>
      <c r="D33" s="119" t="e">
        <f>-SUMIF(#REF!,'الأرصدة الافتتاحية'!B33,#REF!)</f>
        <v>#REF!</v>
      </c>
      <c r="E33" s="56"/>
      <c r="F33" s="119">
        <v>984188</v>
      </c>
      <c r="H33" s="167" t="e">
        <f t="shared" si="0"/>
        <v>#REF!</v>
      </c>
      <c r="K33" s="4">
        <v>57498</v>
      </c>
      <c r="L33" s="4">
        <v>4880</v>
      </c>
    </row>
    <row r="34" spans="2:13" x14ac:dyDescent="0.2">
      <c r="B34" s="52" t="s">
        <v>18</v>
      </c>
      <c r="C34" s="56"/>
      <c r="D34" s="62" t="e">
        <f>SUM(D31:D33)</f>
        <v>#REF!</v>
      </c>
      <c r="E34" s="56"/>
      <c r="F34" s="62">
        <f>SUM(F31:F33)</f>
        <v>1016688</v>
      </c>
      <c r="H34" s="168"/>
      <c r="K34" s="198"/>
      <c r="L34" s="4">
        <v>1000</v>
      </c>
      <c r="M34" s="48">
        <v>392000</v>
      </c>
    </row>
    <row r="35" spans="2:13" ht="21" thickBot="1" x14ac:dyDescent="0.25">
      <c r="B35" s="52" t="s">
        <v>19</v>
      </c>
      <c r="C35" s="56"/>
      <c r="D35" s="8" t="e">
        <f>D34+D29</f>
        <v>#REF!</v>
      </c>
      <c r="E35" s="56"/>
      <c r="F35" s="8">
        <f>F34+F29</f>
        <v>7784181</v>
      </c>
      <c r="H35" s="7"/>
      <c r="K35" s="4">
        <v>302000</v>
      </c>
      <c r="L35" s="4">
        <v>185000</v>
      </c>
    </row>
    <row r="36" spans="2:13" ht="21" thickTop="1" x14ac:dyDescent="0.2">
      <c r="B36" s="52"/>
      <c r="C36" s="56"/>
      <c r="D36" s="56"/>
      <c r="E36" s="56"/>
      <c r="F36" s="7"/>
      <c r="H36" s="7"/>
      <c r="K36" s="4">
        <v>90000</v>
      </c>
      <c r="L36" s="4"/>
    </row>
    <row r="37" spans="2:13" x14ac:dyDescent="0.2">
      <c r="B37" s="64"/>
      <c r="C37" s="64"/>
      <c r="D37" s="64"/>
      <c r="E37" s="64"/>
      <c r="F37" s="64"/>
      <c r="H37" s="64"/>
      <c r="K37" s="198"/>
      <c r="L37" s="4"/>
      <c r="M37" s="48">
        <v>242100</v>
      </c>
    </row>
    <row r="38" spans="2:13" x14ac:dyDescent="0.2">
      <c r="B38" s="64"/>
      <c r="C38" s="64"/>
      <c r="D38" s="64"/>
      <c r="E38" s="64"/>
      <c r="F38" s="64"/>
      <c r="H38" s="64"/>
      <c r="K38" s="4">
        <v>123625</v>
      </c>
      <c r="L38" s="4"/>
    </row>
    <row r="39" spans="2:13" x14ac:dyDescent="0.2">
      <c r="B39" s="64"/>
      <c r="C39" s="64"/>
      <c r="D39" s="64"/>
      <c r="E39" s="64"/>
      <c r="F39" s="64"/>
      <c r="H39" s="64"/>
      <c r="K39" s="4">
        <v>118475</v>
      </c>
      <c r="L39" s="4"/>
    </row>
    <row r="40" spans="2:13" x14ac:dyDescent="0.2">
      <c r="B40" s="64"/>
      <c r="C40" s="64"/>
      <c r="D40" s="64"/>
      <c r="E40" s="64"/>
      <c r="F40" s="64"/>
      <c r="H40" s="64"/>
      <c r="K40" s="4">
        <v>58385</v>
      </c>
      <c r="L40" s="4"/>
    </row>
    <row r="41" spans="2:13" x14ac:dyDescent="0.2">
      <c r="D41" s="39" t="e">
        <f>D35-D17</f>
        <v>#REF!</v>
      </c>
      <c r="F41" s="39">
        <f>F35-F17</f>
        <v>0</v>
      </c>
      <c r="H41" s="11"/>
      <c r="K41" s="4">
        <v>76559</v>
      </c>
      <c r="L41" s="4"/>
    </row>
    <row r="42" spans="2:13" x14ac:dyDescent="0.2">
      <c r="K42" s="4">
        <v>16800</v>
      </c>
      <c r="L42" s="4"/>
    </row>
    <row r="43" spans="2:13" x14ac:dyDescent="0.2">
      <c r="K43" s="48">
        <v>16800</v>
      </c>
      <c r="L43" s="4"/>
    </row>
    <row r="44" spans="2:13" x14ac:dyDescent="0.2">
      <c r="L44" s="4"/>
    </row>
    <row r="45" spans="2:13" x14ac:dyDescent="0.2">
      <c r="K45" s="197">
        <f>SUM(K5:K44)</f>
        <v>3255142</v>
      </c>
      <c r="L45" s="196">
        <f>SUM(L26:L44)</f>
        <v>549043</v>
      </c>
    </row>
    <row r="46" spans="2:13" x14ac:dyDescent="0.2">
      <c r="L46" s="4"/>
    </row>
    <row r="47" spans="2:13" x14ac:dyDescent="0.2">
      <c r="K47" s="58">
        <f>K45-L45</f>
        <v>2706099</v>
      </c>
      <c r="L47" s="4"/>
    </row>
    <row r="48" spans="2:13" x14ac:dyDescent="0.2">
      <c r="L48" s="4"/>
    </row>
    <row r="49" spans="12:12" x14ac:dyDescent="0.2">
      <c r="L49" s="4"/>
    </row>
  </sheetData>
  <mergeCells count="1">
    <mergeCell ref="P4:Q4"/>
  </mergeCells>
  <printOptions horizontalCentered="1"/>
  <pageMargins left="0.43307086614173229" right="0.27559055118110237" top="0.62992125984251968" bottom="0" header="0.23622047244094491" footer="0"/>
  <pageSetup paperSize="9" firstPageNumber="5"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ورقة2">
    <tabColor rgb="FFFFCCFF"/>
  </sheetPr>
  <dimension ref="B1:J31"/>
  <sheetViews>
    <sheetView rightToLeft="1" topLeftCell="A19" zoomScale="90" zoomScaleNormal="90" zoomScaleSheetLayoutView="145" zoomScalePageLayoutView="90" workbookViewId="0">
      <selection activeCell="B16" sqref="B16"/>
    </sheetView>
  </sheetViews>
  <sheetFormatPr defaultColWidth="9.375" defaultRowHeight="20.25" x14ac:dyDescent="0.2"/>
  <cols>
    <col min="1" max="1" width="4.75" style="48" customWidth="1"/>
    <col min="2" max="2" width="32.625" style="48" customWidth="1"/>
    <col min="3" max="3" width="10" style="48" customWidth="1"/>
    <col min="4" max="4" width="1.5" style="48" customWidth="1"/>
    <col min="5" max="5" width="13.875" style="48" customWidth="1"/>
    <col min="6" max="6" width="1.75" style="48" customWidth="1"/>
    <col min="7" max="7" width="13.375" style="63" customWidth="1"/>
    <col min="8" max="8" width="3.25" style="48" customWidth="1"/>
    <col min="9" max="246" width="9.375" style="48"/>
    <col min="247" max="247" width="12.375" style="48" customWidth="1"/>
    <col min="248" max="248" width="31.25" style="48" customWidth="1"/>
    <col min="249" max="249" width="4" style="48" customWidth="1"/>
    <col min="250" max="250" width="10" style="48" customWidth="1"/>
    <col min="251" max="251" width="1.375" style="48" customWidth="1"/>
    <col min="252" max="252" width="23" style="48" bestFit="1" customWidth="1"/>
    <col min="253" max="253" width="2.375" style="48" customWidth="1"/>
    <col min="254" max="254" width="23" style="48" bestFit="1" customWidth="1"/>
    <col min="255" max="255" width="0.375" style="48" customWidth="1"/>
    <col min="256" max="256" width="1.375" style="48" customWidth="1"/>
    <col min="257" max="257" width="2" style="48" customWidth="1"/>
    <col min="258" max="502" width="9.375" style="48"/>
    <col min="503" max="503" width="12.375" style="48" customWidth="1"/>
    <col min="504" max="504" width="31.25" style="48" customWidth="1"/>
    <col min="505" max="505" width="4" style="48" customWidth="1"/>
    <col min="506" max="506" width="10" style="48" customWidth="1"/>
    <col min="507" max="507" width="1.375" style="48" customWidth="1"/>
    <col min="508" max="508" width="23" style="48" bestFit="1" customWidth="1"/>
    <col min="509" max="509" width="2.375" style="48" customWidth="1"/>
    <col min="510" max="510" width="23" style="48" bestFit="1" customWidth="1"/>
    <col min="511" max="511" width="0.375" style="48" customWidth="1"/>
    <col min="512" max="512" width="1.375" style="48" customWidth="1"/>
    <col min="513" max="513" width="2" style="48" customWidth="1"/>
    <col min="514" max="758" width="9.375" style="48"/>
    <col min="759" max="759" width="12.375" style="48" customWidth="1"/>
    <col min="760" max="760" width="31.25" style="48" customWidth="1"/>
    <col min="761" max="761" width="4" style="48" customWidth="1"/>
    <col min="762" max="762" width="10" style="48" customWidth="1"/>
    <col min="763" max="763" width="1.375" style="48" customWidth="1"/>
    <col min="764" max="764" width="23" style="48" bestFit="1" customWidth="1"/>
    <col min="765" max="765" width="2.375" style="48" customWidth="1"/>
    <col min="766" max="766" width="23" style="48" bestFit="1" customWidth="1"/>
    <col min="767" max="767" width="0.375" style="48" customWidth="1"/>
    <col min="768" max="768" width="1.375" style="48" customWidth="1"/>
    <col min="769" max="769" width="2" style="48" customWidth="1"/>
    <col min="770" max="1014" width="9.375" style="48"/>
    <col min="1015" max="1015" width="12.375" style="48" customWidth="1"/>
    <col min="1016" max="1016" width="31.25" style="48" customWidth="1"/>
    <col min="1017" max="1017" width="4" style="48" customWidth="1"/>
    <col min="1018" max="1018" width="10" style="48" customWidth="1"/>
    <col min="1019" max="1019" width="1.375" style="48" customWidth="1"/>
    <col min="1020" max="1020" width="23" style="48" bestFit="1" customWidth="1"/>
    <col min="1021" max="1021" width="2.375" style="48" customWidth="1"/>
    <col min="1022" max="1022" width="23" style="48" bestFit="1" customWidth="1"/>
    <col min="1023" max="1023" width="0.375" style="48" customWidth="1"/>
    <col min="1024" max="1024" width="1.375" style="48" customWidth="1"/>
    <col min="1025" max="1025" width="2" style="48" customWidth="1"/>
    <col min="1026" max="1270" width="9.375" style="48"/>
    <col min="1271" max="1271" width="12.375" style="48" customWidth="1"/>
    <col min="1272" max="1272" width="31.25" style="48" customWidth="1"/>
    <col min="1273" max="1273" width="4" style="48" customWidth="1"/>
    <col min="1274" max="1274" width="10" style="48" customWidth="1"/>
    <col min="1275" max="1275" width="1.375" style="48" customWidth="1"/>
    <col min="1276" max="1276" width="23" style="48" bestFit="1" customWidth="1"/>
    <col min="1277" max="1277" width="2.375" style="48" customWidth="1"/>
    <col min="1278" max="1278" width="23" style="48" bestFit="1" customWidth="1"/>
    <col min="1279" max="1279" width="0.375" style="48" customWidth="1"/>
    <col min="1280" max="1280" width="1.375" style="48" customWidth="1"/>
    <col min="1281" max="1281" width="2" style="48" customWidth="1"/>
    <col min="1282" max="1526" width="9.375" style="48"/>
    <col min="1527" max="1527" width="12.375" style="48" customWidth="1"/>
    <col min="1528" max="1528" width="31.25" style="48" customWidth="1"/>
    <col min="1529" max="1529" width="4" style="48" customWidth="1"/>
    <col min="1530" max="1530" width="10" style="48" customWidth="1"/>
    <col min="1531" max="1531" width="1.375" style="48" customWidth="1"/>
    <col min="1532" max="1532" width="23" style="48" bestFit="1" customWidth="1"/>
    <col min="1533" max="1533" width="2.375" style="48" customWidth="1"/>
    <col min="1534" max="1534" width="23" style="48" bestFit="1" customWidth="1"/>
    <col min="1535" max="1535" width="0.375" style="48" customWidth="1"/>
    <col min="1536" max="1536" width="1.375" style="48" customWidth="1"/>
    <col min="1537" max="1537" width="2" style="48" customWidth="1"/>
    <col min="1538" max="1782" width="9.375" style="48"/>
    <col min="1783" max="1783" width="12.375" style="48" customWidth="1"/>
    <col min="1784" max="1784" width="31.25" style="48" customWidth="1"/>
    <col min="1785" max="1785" width="4" style="48" customWidth="1"/>
    <col min="1786" max="1786" width="10" style="48" customWidth="1"/>
    <col min="1787" max="1787" width="1.375" style="48" customWidth="1"/>
    <col min="1788" max="1788" width="23" style="48" bestFit="1" customWidth="1"/>
    <col min="1789" max="1789" width="2.375" style="48" customWidth="1"/>
    <col min="1790" max="1790" width="23" style="48" bestFit="1" customWidth="1"/>
    <col min="1791" max="1791" width="0.375" style="48" customWidth="1"/>
    <col min="1792" max="1792" width="1.375" style="48" customWidth="1"/>
    <col min="1793" max="1793" width="2" style="48" customWidth="1"/>
    <col min="1794" max="2038" width="9.375" style="48"/>
    <col min="2039" max="2039" width="12.375" style="48" customWidth="1"/>
    <col min="2040" max="2040" width="31.25" style="48" customWidth="1"/>
    <col min="2041" max="2041" width="4" style="48" customWidth="1"/>
    <col min="2042" max="2042" width="10" style="48" customWidth="1"/>
    <col min="2043" max="2043" width="1.375" style="48" customWidth="1"/>
    <col min="2044" max="2044" width="23" style="48" bestFit="1" customWidth="1"/>
    <col min="2045" max="2045" width="2.375" style="48" customWidth="1"/>
    <col min="2046" max="2046" width="23" style="48" bestFit="1" customWidth="1"/>
    <col min="2047" max="2047" width="0.375" style="48" customWidth="1"/>
    <col min="2048" max="2048" width="1.375" style="48" customWidth="1"/>
    <col min="2049" max="2049" width="2" style="48" customWidth="1"/>
    <col min="2050" max="2294" width="9.375" style="48"/>
    <col min="2295" max="2295" width="12.375" style="48" customWidth="1"/>
    <col min="2296" max="2296" width="31.25" style="48" customWidth="1"/>
    <col min="2297" max="2297" width="4" style="48" customWidth="1"/>
    <col min="2298" max="2298" width="10" style="48" customWidth="1"/>
    <col min="2299" max="2299" width="1.375" style="48" customWidth="1"/>
    <col min="2300" max="2300" width="23" style="48" bestFit="1" customWidth="1"/>
    <col min="2301" max="2301" width="2.375" style="48" customWidth="1"/>
    <col min="2302" max="2302" width="23" style="48" bestFit="1" customWidth="1"/>
    <col min="2303" max="2303" width="0.375" style="48" customWidth="1"/>
    <col min="2304" max="2304" width="1.375" style="48" customWidth="1"/>
    <col min="2305" max="2305" width="2" style="48" customWidth="1"/>
    <col min="2306" max="2550" width="9.375" style="48"/>
    <col min="2551" max="2551" width="12.375" style="48" customWidth="1"/>
    <col min="2552" max="2552" width="31.25" style="48" customWidth="1"/>
    <col min="2553" max="2553" width="4" style="48" customWidth="1"/>
    <col min="2554" max="2554" width="10" style="48" customWidth="1"/>
    <col min="2555" max="2555" width="1.375" style="48" customWidth="1"/>
    <col min="2556" max="2556" width="23" style="48" bestFit="1" customWidth="1"/>
    <col min="2557" max="2557" width="2.375" style="48" customWidth="1"/>
    <col min="2558" max="2558" width="23" style="48" bestFit="1" customWidth="1"/>
    <col min="2559" max="2559" width="0.375" style="48" customWidth="1"/>
    <col min="2560" max="2560" width="1.375" style="48" customWidth="1"/>
    <col min="2561" max="2561" width="2" style="48" customWidth="1"/>
    <col min="2562" max="2806" width="9.375" style="48"/>
    <col min="2807" max="2807" width="12.375" style="48" customWidth="1"/>
    <col min="2808" max="2808" width="31.25" style="48" customWidth="1"/>
    <col min="2809" max="2809" width="4" style="48" customWidth="1"/>
    <col min="2810" max="2810" width="10" style="48" customWidth="1"/>
    <col min="2811" max="2811" width="1.375" style="48" customWidth="1"/>
    <col min="2812" max="2812" width="23" style="48" bestFit="1" customWidth="1"/>
    <col min="2813" max="2813" width="2.375" style="48" customWidth="1"/>
    <col min="2814" max="2814" width="23" style="48" bestFit="1" customWidth="1"/>
    <col min="2815" max="2815" width="0.375" style="48" customWidth="1"/>
    <col min="2816" max="2816" width="1.375" style="48" customWidth="1"/>
    <col min="2817" max="2817" width="2" style="48" customWidth="1"/>
    <col min="2818" max="3062" width="9.375" style="48"/>
    <col min="3063" max="3063" width="12.375" style="48" customWidth="1"/>
    <col min="3064" max="3064" width="31.25" style="48" customWidth="1"/>
    <col min="3065" max="3065" width="4" style="48" customWidth="1"/>
    <col min="3066" max="3066" width="10" style="48" customWidth="1"/>
    <col min="3067" max="3067" width="1.375" style="48" customWidth="1"/>
    <col min="3068" max="3068" width="23" style="48" bestFit="1" customWidth="1"/>
    <col min="3069" max="3069" width="2.375" style="48" customWidth="1"/>
    <col min="3070" max="3070" width="23" style="48" bestFit="1" customWidth="1"/>
    <col min="3071" max="3071" width="0.375" style="48" customWidth="1"/>
    <col min="3072" max="3072" width="1.375" style="48" customWidth="1"/>
    <col min="3073" max="3073" width="2" style="48" customWidth="1"/>
    <col min="3074" max="3318" width="9.375" style="48"/>
    <col min="3319" max="3319" width="12.375" style="48" customWidth="1"/>
    <col min="3320" max="3320" width="31.25" style="48" customWidth="1"/>
    <col min="3321" max="3321" width="4" style="48" customWidth="1"/>
    <col min="3322" max="3322" width="10" style="48" customWidth="1"/>
    <col min="3323" max="3323" width="1.375" style="48" customWidth="1"/>
    <col min="3324" max="3324" width="23" style="48" bestFit="1" customWidth="1"/>
    <col min="3325" max="3325" width="2.375" style="48" customWidth="1"/>
    <col min="3326" max="3326" width="23" style="48" bestFit="1" customWidth="1"/>
    <col min="3327" max="3327" width="0.375" style="48" customWidth="1"/>
    <col min="3328" max="3328" width="1.375" style="48" customWidth="1"/>
    <col min="3329" max="3329" width="2" style="48" customWidth="1"/>
    <col min="3330" max="3574" width="9.375" style="48"/>
    <col min="3575" max="3575" width="12.375" style="48" customWidth="1"/>
    <col min="3576" max="3576" width="31.25" style="48" customWidth="1"/>
    <col min="3577" max="3577" width="4" style="48" customWidth="1"/>
    <col min="3578" max="3578" width="10" style="48" customWidth="1"/>
    <col min="3579" max="3579" width="1.375" style="48" customWidth="1"/>
    <col min="3580" max="3580" width="23" style="48" bestFit="1" customWidth="1"/>
    <col min="3581" max="3581" width="2.375" style="48" customWidth="1"/>
    <col min="3582" max="3582" width="23" style="48" bestFit="1" customWidth="1"/>
    <col min="3583" max="3583" width="0.375" style="48" customWidth="1"/>
    <col min="3584" max="3584" width="1.375" style="48" customWidth="1"/>
    <col min="3585" max="3585" width="2" style="48" customWidth="1"/>
    <col min="3586" max="3830" width="9.375" style="48"/>
    <col min="3831" max="3831" width="12.375" style="48" customWidth="1"/>
    <col min="3832" max="3832" width="31.25" style="48" customWidth="1"/>
    <col min="3833" max="3833" width="4" style="48" customWidth="1"/>
    <col min="3834" max="3834" width="10" style="48" customWidth="1"/>
    <col min="3835" max="3835" width="1.375" style="48" customWidth="1"/>
    <col min="3836" max="3836" width="23" style="48" bestFit="1" customWidth="1"/>
    <col min="3837" max="3837" width="2.375" style="48" customWidth="1"/>
    <col min="3838" max="3838" width="23" style="48" bestFit="1" customWidth="1"/>
    <col min="3839" max="3839" width="0.375" style="48" customWidth="1"/>
    <col min="3840" max="3840" width="1.375" style="48" customWidth="1"/>
    <col min="3841" max="3841" width="2" style="48" customWidth="1"/>
    <col min="3842" max="4086" width="9.375" style="48"/>
    <col min="4087" max="4087" width="12.375" style="48" customWidth="1"/>
    <col min="4088" max="4088" width="31.25" style="48" customWidth="1"/>
    <col min="4089" max="4089" width="4" style="48" customWidth="1"/>
    <col min="4090" max="4090" width="10" style="48" customWidth="1"/>
    <col min="4091" max="4091" width="1.375" style="48" customWidth="1"/>
    <col min="4092" max="4092" width="23" style="48" bestFit="1" customWidth="1"/>
    <col min="4093" max="4093" width="2.375" style="48" customWidth="1"/>
    <col min="4094" max="4094" width="23" style="48" bestFit="1" customWidth="1"/>
    <col min="4095" max="4095" width="0.375" style="48" customWidth="1"/>
    <col min="4096" max="4096" width="1.375" style="48" customWidth="1"/>
    <col min="4097" max="4097" width="2" style="48" customWidth="1"/>
    <col min="4098" max="4342" width="9.375" style="48"/>
    <col min="4343" max="4343" width="12.375" style="48" customWidth="1"/>
    <col min="4344" max="4344" width="31.25" style="48" customWidth="1"/>
    <col min="4345" max="4345" width="4" style="48" customWidth="1"/>
    <col min="4346" max="4346" width="10" style="48" customWidth="1"/>
    <col min="4347" max="4347" width="1.375" style="48" customWidth="1"/>
    <col min="4348" max="4348" width="23" style="48" bestFit="1" customWidth="1"/>
    <col min="4349" max="4349" width="2.375" style="48" customWidth="1"/>
    <col min="4350" max="4350" width="23" style="48" bestFit="1" customWidth="1"/>
    <col min="4351" max="4351" width="0.375" style="48" customWidth="1"/>
    <col min="4352" max="4352" width="1.375" style="48" customWidth="1"/>
    <col min="4353" max="4353" width="2" style="48" customWidth="1"/>
    <col min="4354" max="4598" width="9.375" style="48"/>
    <col min="4599" max="4599" width="12.375" style="48" customWidth="1"/>
    <col min="4600" max="4600" width="31.25" style="48" customWidth="1"/>
    <col min="4601" max="4601" width="4" style="48" customWidth="1"/>
    <col min="4602" max="4602" width="10" style="48" customWidth="1"/>
    <col min="4603" max="4603" width="1.375" style="48" customWidth="1"/>
    <col min="4604" max="4604" width="23" style="48" bestFit="1" customWidth="1"/>
    <col min="4605" max="4605" width="2.375" style="48" customWidth="1"/>
    <col min="4606" max="4606" width="23" style="48" bestFit="1" customWidth="1"/>
    <col min="4607" max="4607" width="0.375" style="48" customWidth="1"/>
    <col min="4608" max="4608" width="1.375" style="48" customWidth="1"/>
    <col min="4609" max="4609" width="2" style="48" customWidth="1"/>
    <col min="4610" max="4854" width="9.375" style="48"/>
    <col min="4855" max="4855" width="12.375" style="48" customWidth="1"/>
    <col min="4856" max="4856" width="31.25" style="48" customWidth="1"/>
    <col min="4857" max="4857" width="4" style="48" customWidth="1"/>
    <col min="4858" max="4858" width="10" style="48" customWidth="1"/>
    <col min="4859" max="4859" width="1.375" style="48" customWidth="1"/>
    <col min="4860" max="4860" width="23" style="48" bestFit="1" customWidth="1"/>
    <col min="4861" max="4861" width="2.375" style="48" customWidth="1"/>
    <col min="4862" max="4862" width="23" style="48" bestFit="1" customWidth="1"/>
    <col min="4863" max="4863" width="0.375" style="48" customWidth="1"/>
    <col min="4864" max="4864" width="1.375" style="48" customWidth="1"/>
    <col min="4865" max="4865" width="2" style="48" customWidth="1"/>
    <col min="4866" max="5110" width="9.375" style="48"/>
    <col min="5111" max="5111" width="12.375" style="48" customWidth="1"/>
    <col min="5112" max="5112" width="31.25" style="48" customWidth="1"/>
    <col min="5113" max="5113" width="4" style="48" customWidth="1"/>
    <col min="5114" max="5114" width="10" style="48" customWidth="1"/>
    <col min="5115" max="5115" width="1.375" style="48" customWidth="1"/>
    <col min="5116" max="5116" width="23" style="48" bestFit="1" customWidth="1"/>
    <col min="5117" max="5117" width="2.375" style="48" customWidth="1"/>
    <col min="5118" max="5118" width="23" style="48" bestFit="1" customWidth="1"/>
    <col min="5119" max="5119" width="0.375" style="48" customWidth="1"/>
    <col min="5120" max="5120" width="1.375" style="48" customWidth="1"/>
    <col min="5121" max="5121" width="2" style="48" customWidth="1"/>
    <col min="5122" max="5366" width="9.375" style="48"/>
    <col min="5367" max="5367" width="12.375" style="48" customWidth="1"/>
    <col min="5368" max="5368" width="31.25" style="48" customWidth="1"/>
    <col min="5369" max="5369" width="4" style="48" customWidth="1"/>
    <col min="5370" max="5370" width="10" style="48" customWidth="1"/>
    <col min="5371" max="5371" width="1.375" style="48" customWidth="1"/>
    <col min="5372" max="5372" width="23" style="48" bestFit="1" customWidth="1"/>
    <col min="5373" max="5373" width="2.375" style="48" customWidth="1"/>
    <col min="5374" max="5374" width="23" style="48" bestFit="1" customWidth="1"/>
    <col min="5375" max="5375" width="0.375" style="48" customWidth="1"/>
    <col min="5376" max="5376" width="1.375" style="48" customWidth="1"/>
    <col min="5377" max="5377" width="2" style="48" customWidth="1"/>
    <col min="5378" max="5622" width="9.375" style="48"/>
    <col min="5623" max="5623" width="12.375" style="48" customWidth="1"/>
    <col min="5624" max="5624" width="31.25" style="48" customWidth="1"/>
    <col min="5625" max="5625" width="4" style="48" customWidth="1"/>
    <col min="5626" max="5626" width="10" style="48" customWidth="1"/>
    <col min="5627" max="5627" width="1.375" style="48" customWidth="1"/>
    <col min="5628" max="5628" width="23" style="48" bestFit="1" customWidth="1"/>
    <col min="5629" max="5629" width="2.375" style="48" customWidth="1"/>
    <col min="5630" max="5630" width="23" style="48" bestFit="1" customWidth="1"/>
    <col min="5631" max="5631" width="0.375" style="48" customWidth="1"/>
    <col min="5632" max="5632" width="1.375" style="48" customWidth="1"/>
    <col min="5633" max="5633" width="2" style="48" customWidth="1"/>
    <col min="5634" max="5878" width="9.375" style="48"/>
    <col min="5879" max="5879" width="12.375" style="48" customWidth="1"/>
    <col min="5880" max="5880" width="31.25" style="48" customWidth="1"/>
    <col min="5881" max="5881" width="4" style="48" customWidth="1"/>
    <col min="5882" max="5882" width="10" style="48" customWidth="1"/>
    <col min="5883" max="5883" width="1.375" style="48" customWidth="1"/>
    <col min="5884" max="5884" width="23" style="48" bestFit="1" customWidth="1"/>
    <col min="5885" max="5885" width="2.375" style="48" customWidth="1"/>
    <col min="5886" max="5886" width="23" style="48" bestFit="1" customWidth="1"/>
    <col min="5887" max="5887" width="0.375" style="48" customWidth="1"/>
    <col min="5888" max="5888" width="1.375" style="48" customWidth="1"/>
    <col min="5889" max="5889" width="2" style="48" customWidth="1"/>
    <col min="5890" max="6134" width="9.375" style="48"/>
    <col min="6135" max="6135" width="12.375" style="48" customWidth="1"/>
    <col min="6136" max="6136" width="31.25" style="48" customWidth="1"/>
    <col min="6137" max="6137" width="4" style="48" customWidth="1"/>
    <col min="6138" max="6138" width="10" style="48" customWidth="1"/>
    <col min="6139" max="6139" width="1.375" style="48" customWidth="1"/>
    <col min="6140" max="6140" width="23" style="48" bestFit="1" customWidth="1"/>
    <col min="6141" max="6141" width="2.375" style="48" customWidth="1"/>
    <col min="6142" max="6142" width="23" style="48" bestFit="1" customWidth="1"/>
    <col min="6143" max="6143" width="0.375" style="48" customWidth="1"/>
    <col min="6144" max="6144" width="1.375" style="48" customWidth="1"/>
    <col min="6145" max="6145" width="2" style="48" customWidth="1"/>
    <col min="6146" max="6390" width="9.375" style="48"/>
    <col min="6391" max="6391" width="12.375" style="48" customWidth="1"/>
    <col min="6392" max="6392" width="31.25" style="48" customWidth="1"/>
    <col min="6393" max="6393" width="4" style="48" customWidth="1"/>
    <col min="6394" max="6394" width="10" style="48" customWidth="1"/>
    <col min="6395" max="6395" width="1.375" style="48" customWidth="1"/>
    <col min="6396" max="6396" width="23" style="48" bestFit="1" customWidth="1"/>
    <col min="6397" max="6397" width="2.375" style="48" customWidth="1"/>
    <col min="6398" max="6398" width="23" style="48" bestFit="1" customWidth="1"/>
    <col min="6399" max="6399" width="0.375" style="48" customWidth="1"/>
    <col min="6400" max="6400" width="1.375" style="48" customWidth="1"/>
    <col min="6401" max="6401" width="2" style="48" customWidth="1"/>
    <col min="6402" max="6646" width="9.375" style="48"/>
    <col min="6647" max="6647" width="12.375" style="48" customWidth="1"/>
    <col min="6648" max="6648" width="31.25" style="48" customWidth="1"/>
    <col min="6649" max="6649" width="4" style="48" customWidth="1"/>
    <col min="6650" max="6650" width="10" style="48" customWidth="1"/>
    <col min="6651" max="6651" width="1.375" style="48" customWidth="1"/>
    <col min="6652" max="6652" width="23" style="48" bestFit="1" customWidth="1"/>
    <col min="6653" max="6653" width="2.375" style="48" customWidth="1"/>
    <col min="6654" max="6654" width="23" style="48" bestFit="1" customWidth="1"/>
    <col min="6655" max="6655" width="0.375" style="48" customWidth="1"/>
    <col min="6656" max="6656" width="1.375" style="48" customWidth="1"/>
    <col min="6657" max="6657" width="2" style="48" customWidth="1"/>
    <col min="6658" max="6902" width="9.375" style="48"/>
    <col min="6903" max="6903" width="12.375" style="48" customWidth="1"/>
    <col min="6904" max="6904" width="31.25" style="48" customWidth="1"/>
    <col min="6905" max="6905" width="4" style="48" customWidth="1"/>
    <col min="6906" max="6906" width="10" style="48" customWidth="1"/>
    <col min="6907" max="6907" width="1.375" style="48" customWidth="1"/>
    <col min="6908" max="6908" width="23" style="48" bestFit="1" customWidth="1"/>
    <col min="6909" max="6909" width="2.375" style="48" customWidth="1"/>
    <col min="6910" max="6910" width="23" style="48" bestFit="1" customWidth="1"/>
    <col min="6911" max="6911" width="0.375" style="48" customWidth="1"/>
    <col min="6912" max="6912" width="1.375" style="48" customWidth="1"/>
    <col min="6913" max="6913" width="2" style="48" customWidth="1"/>
    <col min="6914" max="7158" width="9.375" style="48"/>
    <col min="7159" max="7159" width="12.375" style="48" customWidth="1"/>
    <col min="7160" max="7160" width="31.25" style="48" customWidth="1"/>
    <col min="7161" max="7161" width="4" style="48" customWidth="1"/>
    <col min="7162" max="7162" width="10" style="48" customWidth="1"/>
    <col min="7163" max="7163" width="1.375" style="48" customWidth="1"/>
    <col min="7164" max="7164" width="23" style="48" bestFit="1" customWidth="1"/>
    <col min="7165" max="7165" width="2.375" style="48" customWidth="1"/>
    <col min="7166" max="7166" width="23" style="48" bestFit="1" customWidth="1"/>
    <col min="7167" max="7167" width="0.375" style="48" customWidth="1"/>
    <col min="7168" max="7168" width="1.375" style="48" customWidth="1"/>
    <col min="7169" max="7169" width="2" style="48" customWidth="1"/>
    <col min="7170" max="7414" width="9.375" style="48"/>
    <col min="7415" max="7415" width="12.375" style="48" customWidth="1"/>
    <col min="7416" max="7416" width="31.25" style="48" customWidth="1"/>
    <col min="7417" max="7417" width="4" style="48" customWidth="1"/>
    <col min="7418" max="7418" width="10" style="48" customWidth="1"/>
    <col min="7419" max="7419" width="1.375" style="48" customWidth="1"/>
    <col min="7420" max="7420" width="23" style="48" bestFit="1" customWidth="1"/>
    <col min="7421" max="7421" width="2.375" style="48" customWidth="1"/>
    <col min="7422" max="7422" width="23" style="48" bestFit="1" customWidth="1"/>
    <col min="7423" max="7423" width="0.375" style="48" customWidth="1"/>
    <col min="7424" max="7424" width="1.375" style="48" customWidth="1"/>
    <col min="7425" max="7425" width="2" style="48" customWidth="1"/>
    <col min="7426" max="7670" width="9.375" style="48"/>
    <col min="7671" max="7671" width="12.375" style="48" customWidth="1"/>
    <col min="7672" max="7672" width="31.25" style="48" customWidth="1"/>
    <col min="7673" max="7673" width="4" style="48" customWidth="1"/>
    <col min="7674" max="7674" width="10" style="48" customWidth="1"/>
    <col min="7675" max="7675" width="1.375" style="48" customWidth="1"/>
    <col min="7676" max="7676" width="23" style="48" bestFit="1" customWidth="1"/>
    <col min="7677" max="7677" width="2.375" style="48" customWidth="1"/>
    <col min="7678" max="7678" width="23" style="48" bestFit="1" customWidth="1"/>
    <col min="7679" max="7679" width="0.375" style="48" customWidth="1"/>
    <col min="7680" max="7680" width="1.375" style="48" customWidth="1"/>
    <col min="7681" max="7681" width="2" style="48" customWidth="1"/>
    <col min="7682" max="7926" width="9.375" style="48"/>
    <col min="7927" max="7927" width="12.375" style="48" customWidth="1"/>
    <col min="7928" max="7928" width="31.25" style="48" customWidth="1"/>
    <col min="7929" max="7929" width="4" style="48" customWidth="1"/>
    <col min="7930" max="7930" width="10" style="48" customWidth="1"/>
    <col min="7931" max="7931" width="1.375" style="48" customWidth="1"/>
    <col min="7932" max="7932" width="23" style="48" bestFit="1" customWidth="1"/>
    <col min="7933" max="7933" width="2.375" style="48" customWidth="1"/>
    <col min="7934" max="7934" width="23" style="48" bestFit="1" customWidth="1"/>
    <col min="7935" max="7935" width="0.375" style="48" customWidth="1"/>
    <col min="7936" max="7936" width="1.375" style="48" customWidth="1"/>
    <col min="7937" max="7937" width="2" style="48" customWidth="1"/>
    <col min="7938" max="8182" width="9.375" style="48"/>
    <col min="8183" max="8183" width="12.375" style="48" customWidth="1"/>
    <col min="8184" max="8184" width="31.25" style="48" customWidth="1"/>
    <col min="8185" max="8185" width="4" style="48" customWidth="1"/>
    <col min="8186" max="8186" width="10" style="48" customWidth="1"/>
    <col min="8187" max="8187" width="1.375" style="48" customWidth="1"/>
    <col min="8188" max="8188" width="23" style="48" bestFit="1" customWidth="1"/>
    <col min="8189" max="8189" width="2.375" style="48" customWidth="1"/>
    <col min="8190" max="8190" width="23" style="48" bestFit="1" customWidth="1"/>
    <col min="8191" max="8191" width="0.375" style="48" customWidth="1"/>
    <col min="8192" max="8192" width="1.375" style="48" customWidth="1"/>
    <col min="8193" max="8193" width="2" style="48" customWidth="1"/>
    <col min="8194" max="8438" width="9.375" style="48"/>
    <col min="8439" max="8439" width="12.375" style="48" customWidth="1"/>
    <col min="8440" max="8440" width="31.25" style="48" customWidth="1"/>
    <col min="8441" max="8441" width="4" style="48" customWidth="1"/>
    <col min="8442" max="8442" width="10" style="48" customWidth="1"/>
    <col min="8443" max="8443" width="1.375" style="48" customWidth="1"/>
    <col min="8444" max="8444" width="23" style="48" bestFit="1" customWidth="1"/>
    <col min="8445" max="8445" width="2.375" style="48" customWidth="1"/>
    <col min="8446" max="8446" width="23" style="48" bestFit="1" customWidth="1"/>
    <col min="8447" max="8447" width="0.375" style="48" customWidth="1"/>
    <col min="8448" max="8448" width="1.375" style="48" customWidth="1"/>
    <col min="8449" max="8449" width="2" style="48" customWidth="1"/>
    <col min="8450" max="8694" width="9.375" style="48"/>
    <col min="8695" max="8695" width="12.375" style="48" customWidth="1"/>
    <col min="8696" max="8696" width="31.25" style="48" customWidth="1"/>
    <col min="8697" max="8697" width="4" style="48" customWidth="1"/>
    <col min="8698" max="8698" width="10" style="48" customWidth="1"/>
    <col min="8699" max="8699" width="1.375" style="48" customWidth="1"/>
    <col min="8700" max="8700" width="23" style="48" bestFit="1" customWidth="1"/>
    <col min="8701" max="8701" width="2.375" style="48" customWidth="1"/>
    <col min="8702" max="8702" width="23" style="48" bestFit="1" customWidth="1"/>
    <col min="8703" max="8703" width="0.375" style="48" customWidth="1"/>
    <col min="8704" max="8704" width="1.375" style="48" customWidth="1"/>
    <col min="8705" max="8705" width="2" style="48" customWidth="1"/>
    <col min="8706" max="8950" width="9.375" style="48"/>
    <col min="8951" max="8951" width="12.375" style="48" customWidth="1"/>
    <col min="8952" max="8952" width="31.25" style="48" customWidth="1"/>
    <col min="8953" max="8953" width="4" style="48" customWidth="1"/>
    <col min="8954" max="8954" width="10" style="48" customWidth="1"/>
    <col min="8955" max="8955" width="1.375" style="48" customWidth="1"/>
    <col min="8956" max="8956" width="23" style="48" bestFit="1" customWidth="1"/>
    <col min="8957" max="8957" width="2.375" style="48" customWidth="1"/>
    <col min="8958" max="8958" width="23" style="48" bestFit="1" customWidth="1"/>
    <col min="8959" max="8959" width="0.375" style="48" customWidth="1"/>
    <col min="8960" max="8960" width="1.375" style="48" customWidth="1"/>
    <col min="8961" max="8961" width="2" style="48" customWidth="1"/>
    <col min="8962" max="9206" width="9.375" style="48"/>
    <col min="9207" max="9207" width="12.375" style="48" customWidth="1"/>
    <col min="9208" max="9208" width="31.25" style="48" customWidth="1"/>
    <col min="9209" max="9209" width="4" style="48" customWidth="1"/>
    <col min="9210" max="9210" width="10" style="48" customWidth="1"/>
    <col min="9211" max="9211" width="1.375" style="48" customWidth="1"/>
    <col min="9212" max="9212" width="23" style="48" bestFit="1" customWidth="1"/>
    <col min="9213" max="9213" width="2.375" style="48" customWidth="1"/>
    <col min="9214" max="9214" width="23" style="48" bestFit="1" customWidth="1"/>
    <col min="9215" max="9215" width="0.375" style="48" customWidth="1"/>
    <col min="9216" max="9216" width="1.375" style="48" customWidth="1"/>
    <col min="9217" max="9217" width="2" style="48" customWidth="1"/>
    <col min="9218" max="9462" width="9.375" style="48"/>
    <col min="9463" max="9463" width="12.375" style="48" customWidth="1"/>
    <col min="9464" max="9464" width="31.25" style="48" customWidth="1"/>
    <col min="9465" max="9465" width="4" style="48" customWidth="1"/>
    <col min="9466" max="9466" width="10" style="48" customWidth="1"/>
    <col min="9467" max="9467" width="1.375" style="48" customWidth="1"/>
    <col min="9468" max="9468" width="23" style="48" bestFit="1" customWidth="1"/>
    <col min="9469" max="9469" width="2.375" style="48" customWidth="1"/>
    <col min="9470" max="9470" width="23" style="48" bestFit="1" customWidth="1"/>
    <col min="9471" max="9471" width="0.375" style="48" customWidth="1"/>
    <col min="9472" max="9472" width="1.375" style="48" customWidth="1"/>
    <col min="9473" max="9473" width="2" style="48" customWidth="1"/>
    <col min="9474" max="9718" width="9.375" style="48"/>
    <col min="9719" max="9719" width="12.375" style="48" customWidth="1"/>
    <col min="9720" max="9720" width="31.25" style="48" customWidth="1"/>
    <col min="9721" max="9721" width="4" style="48" customWidth="1"/>
    <col min="9722" max="9722" width="10" style="48" customWidth="1"/>
    <col min="9723" max="9723" width="1.375" style="48" customWidth="1"/>
    <col min="9724" max="9724" width="23" style="48" bestFit="1" customWidth="1"/>
    <col min="9725" max="9725" width="2.375" style="48" customWidth="1"/>
    <col min="9726" max="9726" width="23" style="48" bestFit="1" customWidth="1"/>
    <col min="9727" max="9727" width="0.375" style="48" customWidth="1"/>
    <col min="9728" max="9728" width="1.375" style="48" customWidth="1"/>
    <col min="9729" max="9729" width="2" style="48" customWidth="1"/>
    <col min="9730" max="9974" width="9.375" style="48"/>
    <col min="9975" max="9975" width="12.375" style="48" customWidth="1"/>
    <col min="9976" max="9976" width="31.25" style="48" customWidth="1"/>
    <col min="9977" max="9977" width="4" style="48" customWidth="1"/>
    <col min="9978" max="9978" width="10" style="48" customWidth="1"/>
    <col min="9979" max="9979" width="1.375" style="48" customWidth="1"/>
    <col min="9980" max="9980" width="23" style="48" bestFit="1" customWidth="1"/>
    <col min="9981" max="9981" width="2.375" style="48" customWidth="1"/>
    <col min="9982" max="9982" width="23" style="48" bestFit="1" customWidth="1"/>
    <col min="9983" max="9983" width="0.375" style="48" customWidth="1"/>
    <col min="9984" max="9984" width="1.375" style="48" customWidth="1"/>
    <col min="9985" max="9985" width="2" style="48" customWidth="1"/>
    <col min="9986" max="10230" width="9.375" style="48"/>
    <col min="10231" max="10231" width="12.375" style="48" customWidth="1"/>
    <col min="10232" max="10232" width="31.25" style="48" customWidth="1"/>
    <col min="10233" max="10233" width="4" style="48" customWidth="1"/>
    <col min="10234" max="10234" width="10" style="48" customWidth="1"/>
    <col min="10235" max="10235" width="1.375" style="48" customWidth="1"/>
    <col min="10236" max="10236" width="23" style="48" bestFit="1" customWidth="1"/>
    <col min="10237" max="10237" width="2.375" style="48" customWidth="1"/>
    <col min="10238" max="10238" width="23" style="48" bestFit="1" customWidth="1"/>
    <col min="10239" max="10239" width="0.375" style="48" customWidth="1"/>
    <col min="10240" max="10240" width="1.375" style="48" customWidth="1"/>
    <col min="10241" max="10241" width="2" style="48" customWidth="1"/>
    <col min="10242" max="10486" width="9.375" style="48"/>
    <col min="10487" max="10487" width="12.375" style="48" customWidth="1"/>
    <col min="10488" max="10488" width="31.25" style="48" customWidth="1"/>
    <col min="10489" max="10489" width="4" style="48" customWidth="1"/>
    <col min="10490" max="10490" width="10" style="48" customWidth="1"/>
    <col min="10491" max="10491" width="1.375" style="48" customWidth="1"/>
    <col min="10492" max="10492" width="23" style="48" bestFit="1" customWidth="1"/>
    <col min="10493" max="10493" width="2.375" style="48" customWidth="1"/>
    <col min="10494" max="10494" width="23" style="48" bestFit="1" customWidth="1"/>
    <col min="10495" max="10495" width="0.375" style="48" customWidth="1"/>
    <col min="10496" max="10496" width="1.375" style="48" customWidth="1"/>
    <col min="10497" max="10497" width="2" style="48" customWidth="1"/>
    <col min="10498" max="10742" width="9.375" style="48"/>
    <col min="10743" max="10743" width="12.375" style="48" customWidth="1"/>
    <col min="10744" max="10744" width="31.25" style="48" customWidth="1"/>
    <col min="10745" max="10745" width="4" style="48" customWidth="1"/>
    <col min="10746" max="10746" width="10" style="48" customWidth="1"/>
    <col min="10747" max="10747" width="1.375" style="48" customWidth="1"/>
    <col min="10748" max="10748" width="23" style="48" bestFit="1" customWidth="1"/>
    <col min="10749" max="10749" width="2.375" style="48" customWidth="1"/>
    <col min="10750" max="10750" width="23" style="48" bestFit="1" customWidth="1"/>
    <col min="10751" max="10751" width="0.375" style="48" customWidth="1"/>
    <col min="10752" max="10752" width="1.375" style="48" customWidth="1"/>
    <col min="10753" max="10753" width="2" style="48" customWidth="1"/>
    <col min="10754" max="10998" width="9.375" style="48"/>
    <col min="10999" max="10999" width="12.375" style="48" customWidth="1"/>
    <col min="11000" max="11000" width="31.25" style="48" customWidth="1"/>
    <col min="11001" max="11001" width="4" style="48" customWidth="1"/>
    <col min="11002" max="11002" width="10" style="48" customWidth="1"/>
    <col min="11003" max="11003" width="1.375" style="48" customWidth="1"/>
    <col min="11004" max="11004" width="23" style="48" bestFit="1" customWidth="1"/>
    <col min="11005" max="11005" width="2.375" style="48" customWidth="1"/>
    <col min="11006" max="11006" width="23" style="48" bestFit="1" customWidth="1"/>
    <col min="11007" max="11007" width="0.375" style="48" customWidth="1"/>
    <col min="11008" max="11008" width="1.375" style="48" customWidth="1"/>
    <col min="11009" max="11009" width="2" style="48" customWidth="1"/>
    <col min="11010" max="11254" width="9.375" style="48"/>
    <col min="11255" max="11255" width="12.375" style="48" customWidth="1"/>
    <col min="11256" max="11256" width="31.25" style="48" customWidth="1"/>
    <col min="11257" max="11257" width="4" style="48" customWidth="1"/>
    <col min="11258" max="11258" width="10" style="48" customWidth="1"/>
    <col min="11259" max="11259" width="1.375" style="48" customWidth="1"/>
    <col min="11260" max="11260" width="23" style="48" bestFit="1" customWidth="1"/>
    <col min="11261" max="11261" width="2.375" style="48" customWidth="1"/>
    <col min="11262" max="11262" width="23" style="48" bestFit="1" customWidth="1"/>
    <col min="11263" max="11263" width="0.375" style="48" customWidth="1"/>
    <col min="11264" max="11264" width="1.375" style="48" customWidth="1"/>
    <col min="11265" max="11265" width="2" style="48" customWidth="1"/>
    <col min="11266" max="11510" width="9.375" style="48"/>
    <col min="11511" max="11511" width="12.375" style="48" customWidth="1"/>
    <col min="11512" max="11512" width="31.25" style="48" customWidth="1"/>
    <col min="11513" max="11513" width="4" style="48" customWidth="1"/>
    <col min="11514" max="11514" width="10" style="48" customWidth="1"/>
    <col min="11515" max="11515" width="1.375" style="48" customWidth="1"/>
    <col min="11516" max="11516" width="23" style="48" bestFit="1" customWidth="1"/>
    <col min="11517" max="11517" width="2.375" style="48" customWidth="1"/>
    <col min="11518" max="11518" width="23" style="48" bestFit="1" customWidth="1"/>
    <col min="11519" max="11519" width="0.375" style="48" customWidth="1"/>
    <col min="11520" max="11520" width="1.375" style="48" customWidth="1"/>
    <col min="11521" max="11521" width="2" style="48" customWidth="1"/>
    <col min="11522" max="11766" width="9.375" style="48"/>
    <col min="11767" max="11767" width="12.375" style="48" customWidth="1"/>
    <col min="11768" max="11768" width="31.25" style="48" customWidth="1"/>
    <col min="11769" max="11769" width="4" style="48" customWidth="1"/>
    <col min="11770" max="11770" width="10" style="48" customWidth="1"/>
    <col min="11771" max="11771" width="1.375" style="48" customWidth="1"/>
    <col min="11772" max="11772" width="23" style="48" bestFit="1" customWidth="1"/>
    <col min="11773" max="11773" width="2.375" style="48" customWidth="1"/>
    <col min="11774" max="11774" width="23" style="48" bestFit="1" customWidth="1"/>
    <col min="11775" max="11775" width="0.375" style="48" customWidth="1"/>
    <col min="11776" max="11776" width="1.375" style="48" customWidth="1"/>
    <col min="11777" max="11777" width="2" style="48" customWidth="1"/>
    <col min="11778" max="12022" width="9.375" style="48"/>
    <col min="12023" max="12023" width="12.375" style="48" customWidth="1"/>
    <col min="12024" max="12024" width="31.25" style="48" customWidth="1"/>
    <col min="12025" max="12025" width="4" style="48" customWidth="1"/>
    <col min="12026" max="12026" width="10" style="48" customWidth="1"/>
    <col min="12027" max="12027" width="1.375" style="48" customWidth="1"/>
    <col min="12028" max="12028" width="23" style="48" bestFit="1" customWidth="1"/>
    <col min="12029" max="12029" width="2.375" style="48" customWidth="1"/>
    <col min="12030" max="12030" width="23" style="48" bestFit="1" customWidth="1"/>
    <col min="12031" max="12031" width="0.375" style="48" customWidth="1"/>
    <col min="12032" max="12032" width="1.375" style="48" customWidth="1"/>
    <col min="12033" max="12033" width="2" style="48" customWidth="1"/>
    <col min="12034" max="12278" width="9.375" style="48"/>
    <col min="12279" max="12279" width="12.375" style="48" customWidth="1"/>
    <col min="12280" max="12280" width="31.25" style="48" customWidth="1"/>
    <col min="12281" max="12281" width="4" style="48" customWidth="1"/>
    <col min="12282" max="12282" width="10" style="48" customWidth="1"/>
    <col min="12283" max="12283" width="1.375" style="48" customWidth="1"/>
    <col min="12284" max="12284" width="23" style="48" bestFit="1" customWidth="1"/>
    <col min="12285" max="12285" width="2.375" style="48" customWidth="1"/>
    <col min="12286" max="12286" width="23" style="48" bestFit="1" customWidth="1"/>
    <col min="12287" max="12287" width="0.375" style="48" customWidth="1"/>
    <col min="12288" max="12288" width="1.375" style="48" customWidth="1"/>
    <col min="12289" max="12289" width="2" style="48" customWidth="1"/>
    <col min="12290" max="12534" width="9.375" style="48"/>
    <col min="12535" max="12535" width="12.375" style="48" customWidth="1"/>
    <col min="12536" max="12536" width="31.25" style="48" customWidth="1"/>
    <col min="12537" max="12537" width="4" style="48" customWidth="1"/>
    <col min="12538" max="12538" width="10" style="48" customWidth="1"/>
    <col min="12539" max="12539" width="1.375" style="48" customWidth="1"/>
    <col min="12540" max="12540" width="23" style="48" bestFit="1" customWidth="1"/>
    <col min="12541" max="12541" width="2.375" style="48" customWidth="1"/>
    <col min="12542" max="12542" width="23" style="48" bestFit="1" customWidth="1"/>
    <col min="12543" max="12543" width="0.375" style="48" customWidth="1"/>
    <col min="12544" max="12544" width="1.375" style="48" customWidth="1"/>
    <col min="12545" max="12545" width="2" style="48" customWidth="1"/>
    <col min="12546" max="12790" width="9.375" style="48"/>
    <col min="12791" max="12791" width="12.375" style="48" customWidth="1"/>
    <col min="12792" max="12792" width="31.25" style="48" customWidth="1"/>
    <col min="12793" max="12793" width="4" style="48" customWidth="1"/>
    <col min="12794" max="12794" width="10" style="48" customWidth="1"/>
    <col min="12795" max="12795" width="1.375" style="48" customWidth="1"/>
    <col min="12796" max="12796" width="23" style="48" bestFit="1" customWidth="1"/>
    <col min="12797" max="12797" width="2.375" style="48" customWidth="1"/>
    <col min="12798" max="12798" width="23" style="48" bestFit="1" customWidth="1"/>
    <col min="12799" max="12799" width="0.375" style="48" customWidth="1"/>
    <col min="12800" max="12800" width="1.375" style="48" customWidth="1"/>
    <col min="12801" max="12801" width="2" style="48" customWidth="1"/>
    <col min="12802" max="13046" width="9.375" style="48"/>
    <col min="13047" max="13047" width="12.375" style="48" customWidth="1"/>
    <col min="13048" max="13048" width="31.25" style="48" customWidth="1"/>
    <col min="13049" max="13049" width="4" style="48" customWidth="1"/>
    <col min="13050" max="13050" width="10" style="48" customWidth="1"/>
    <col min="13051" max="13051" width="1.375" style="48" customWidth="1"/>
    <col min="13052" max="13052" width="23" style="48" bestFit="1" customWidth="1"/>
    <col min="13053" max="13053" width="2.375" style="48" customWidth="1"/>
    <col min="13054" max="13054" width="23" style="48" bestFit="1" customWidth="1"/>
    <col min="13055" max="13055" width="0.375" style="48" customWidth="1"/>
    <col min="13056" max="13056" width="1.375" style="48" customWidth="1"/>
    <col min="13057" max="13057" width="2" style="48" customWidth="1"/>
    <col min="13058" max="13302" width="9.375" style="48"/>
    <col min="13303" max="13303" width="12.375" style="48" customWidth="1"/>
    <col min="13304" max="13304" width="31.25" style="48" customWidth="1"/>
    <col min="13305" max="13305" width="4" style="48" customWidth="1"/>
    <col min="13306" max="13306" width="10" style="48" customWidth="1"/>
    <col min="13307" max="13307" width="1.375" style="48" customWidth="1"/>
    <col min="13308" max="13308" width="23" style="48" bestFit="1" customWidth="1"/>
    <col min="13309" max="13309" width="2.375" style="48" customWidth="1"/>
    <col min="13310" max="13310" width="23" style="48" bestFit="1" customWidth="1"/>
    <col min="13311" max="13311" width="0.375" style="48" customWidth="1"/>
    <col min="13312" max="13312" width="1.375" style="48" customWidth="1"/>
    <col min="13313" max="13313" width="2" style="48" customWidth="1"/>
    <col min="13314" max="13558" width="9.375" style="48"/>
    <col min="13559" max="13559" width="12.375" style="48" customWidth="1"/>
    <col min="13560" max="13560" width="31.25" style="48" customWidth="1"/>
    <col min="13561" max="13561" width="4" style="48" customWidth="1"/>
    <col min="13562" max="13562" width="10" style="48" customWidth="1"/>
    <col min="13563" max="13563" width="1.375" style="48" customWidth="1"/>
    <col min="13564" max="13564" width="23" style="48" bestFit="1" customWidth="1"/>
    <col min="13565" max="13565" width="2.375" style="48" customWidth="1"/>
    <col min="13566" max="13566" width="23" style="48" bestFit="1" customWidth="1"/>
    <col min="13567" max="13567" width="0.375" style="48" customWidth="1"/>
    <col min="13568" max="13568" width="1.375" style="48" customWidth="1"/>
    <col min="13569" max="13569" width="2" style="48" customWidth="1"/>
    <col min="13570" max="13814" width="9.375" style="48"/>
    <col min="13815" max="13815" width="12.375" style="48" customWidth="1"/>
    <col min="13816" max="13816" width="31.25" style="48" customWidth="1"/>
    <col min="13817" max="13817" width="4" style="48" customWidth="1"/>
    <col min="13818" max="13818" width="10" style="48" customWidth="1"/>
    <col min="13819" max="13819" width="1.375" style="48" customWidth="1"/>
    <col min="13820" max="13820" width="23" style="48" bestFit="1" customWidth="1"/>
    <col min="13821" max="13821" width="2.375" style="48" customWidth="1"/>
    <col min="13822" max="13822" width="23" style="48" bestFit="1" customWidth="1"/>
    <col min="13823" max="13823" width="0.375" style="48" customWidth="1"/>
    <col min="13824" max="13824" width="1.375" style="48" customWidth="1"/>
    <col min="13825" max="13825" width="2" style="48" customWidth="1"/>
    <col min="13826" max="14070" width="9.375" style="48"/>
    <col min="14071" max="14071" width="12.375" style="48" customWidth="1"/>
    <col min="14072" max="14072" width="31.25" style="48" customWidth="1"/>
    <col min="14073" max="14073" width="4" style="48" customWidth="1"/>
    <col min="14074" max="14074" width="10" style="48" customWidth="1"/>
    <col min="14075" max="14075" width="1.375" style="48" customWidth="1"/>
    <col min="14076" max="14076" width="23" style="48" bestFit="1" customWidth="1"/>
    <col min="14077" max="14077" width="2.375" style="48" customWidth="1"/>
    <col min="14078" max="14078" width="23" style="48" bestFit="1" customWidth="1"/>
    <col min="14079" max="14079" width="0.375" style="48" customWidth="1"/>
    <col min="14080" max="14080" width="1.375" style="48" customWidth="1"/>
    <col min="14081" max="14081" width="2" style="48" customWidth="1"/>
    <col min="14082" max="14326" width="9.375" style="48"/>
    <col min="14327" max="14327" width="12.375" style="48" customWidth="1"/>
    <col min="14328" max="14328" width="31.25" style="48" customWidth="1"/>
    <col min="14329" max="14329" width="4" style="48" customWidth="1"/>
    <col min="14330" max="14330" width="10" style="48" customWidth="1"/>
    <col min="14331" max="14331" width="1.375" style="48" customWidth="1"/>
    <col min="14332" max="14332" width="23" style="48" bestFit="1" customWidth="1"/>
    <col min="14333" max="14333" width="2.375" style="48" customWidth="1"/>
    <col min="14334" max="14334" width="23" style="48" bestFit="1" customWidth="1"/>
    <col min="14335" max="14335" width="0.375" style="48" customWidth="1"/>
    <col min="14336" max="14336" width="1.375" style="48" customWidth="1"/>
    <col min="14337" max="14337" width="2" style="48" customWidth="1"/>
    <col min="14338" max="14582" width="9.375" style="48"/>
    <col min="14583" max="14583" width="12.375" style="48" customWidth="1"/>
    <col min="14584" max="14584" width="31.25" style="48" customWidth="1"/>
    <col min="14585" max="14585" width="4" style="48" customWidth="1"/>
    <col min="14586" max="14586" width="10" style="48" customWidth="1"/>
    <col min="14587" max="14587" width="1.375" style="48" customWidth="1"/>
    <col min="14588" max="14588" width="23" style="48" bestFit="1" customWidth="1"/>
    <col min="14589" max="14589" width="2.375" style="48" customWidth="1"/>
    <col min="14590" max="14590" width="23" style="48" bestFit="1" customWidth="1"/>
    <col min="14591" max="14591" width="0.375" style="48" customWidth="1"/>
    <col min="14592" max="14592" width="1.375" style="48" customWidth="1"/>
    <col min="14593" max="14593" width="2" style="48" customWidth="1"/>
    <col min="14594" max="14838" width="9.375" style="48"/>
    <col min="14839" max="14839" width="12.375" style="48" customWidth="1"/>
    <col min="14840" max="14840" width="31.25" style="48" customWidth="1"/>
    <col min="14841" max="14841" width="4" style="48" customWidth="1"/>
    <col min="14842" max="14842" width="10" style="48" customWidth="1"/>
    <col min="14843" max="14843" width="1.375" style="48" customWidth="1"/>
    <col min="14844" max="14844" width="23" style="48" bestFit="1" customWidth="1"/>
    <col min="14845" max="14845" width="2.375" style="48" customWidth="1"/>
    <col min="14846" max="14846" width="23" style="48" bestFit="1" customWidth="1"/>
    <col min="14847" max="14847" width="0.375" style="48" customWidth="1"/>
    <col min="14848" max="14848" width="1.375" style="48" customWidth="1"/>
    <col min="14849" max="14849" width="2" style="48" customWidth="1"/>
    <col min="14850" max="15094" width="9.375" style="48"/>
    <col min="15095" max="15095" width="12.375" style="48" customWidth="1"/>
    <col min="15096" max="15096" width="31.25" style="48" customWidth="1"/>
    <col min="15097" max="15097" width="4" style="48" customWidth="1"/>
    <col min="15098" max="15098" width="10" style="48" customWidth="1"/>
    <col min="15099" max="15099" width="1.375" style="48" customWidth="1"/>
    <col min="15100" max="15100" width="23" style="48" bestFit="1" customWidth="1"/>
    <col min="15101" max="15101" width="2.375" style="48" customWidth="1"/>
    <col min="15102" max="15102" width="23" style="48" bestFit="1" customWidth="1"/>
    <col min="15103" max="15103" width="0.375" style="48" customWidth="1"/>
    <col min="15104" max="15104" width="1.375" style="48" customWidth="1"/>
    <col min="15105" max="15105" width="2" style="48" customWidth="1"/>
    <col min="15106" max="15350" width="9.375" style="48"/>
    <col min="15351" max="15351" width="12.375" style="48" customWidth="1"/>
    <col min="15352" max="15352" width="31.25" style="48" customWidth="1"/>
    <col min="15353" max="15353" width="4" style="48" customWidth="1"/>
    <col min="15354" max="15354" width="10" style="48" customWidth="1"/>
    <col min="15355" max="15355" width="1.375" style="48" customWidth="1"/>
    <col min="15356" max="15356" width="23" style="48" bestFit="1" customWidth="1"/>
    <col min="15357" max="15357" width="2.375" style="48" customWidth="1"/>
    <col min="15358" max="15358" width="23" style="48" bestFit="1" customWidth="1"/>
    <col min="15359" max="15359" width="0.375" style="48" customWidth="1"/>
    <col min="15360" max="15360" width="1.375" style="48" customWidth="1"/>
    <col min="15361" max="15361" width="2" style="48" customWidth="1"/>
    <col min="15362" max="15606" width="9.375" style="48"/>
    <col min="15607" max="15607" width="12.375" style="48" customWidth="1"/>
    <col min="15608" max="15608" width="31.25" style="48" customWidth="1"/>
    <col min="15609" max="15609" width="4" style="48" customWidth="1"/>
    <col min="15610" max="15610" width="10" style="48" customWidth="1"/>
    <col min="15611" max="15611" width="1.375" style="48" customWidth="1"/>
    <col min="15612" max="15612" width="23" style="48" bestFit="1" customWidth="1"/>
    <col min="15613" max="15613" width="2.375" style="48" customWidth="1"/>
    <col min="15614" max="15614" width="23" style="48" bestFit="1" customWidth="1"/>
    <col min="15615" max="15615" width="0.375" style="48" customWidth="1"/>
    <col min="15616" max="15616" width="1.375" style="48" customWidth="1"/>
    <col min="15617" max="15617" width="2" style="48" customWidth="1"/>
    <col min="15618" max="15862" width="9.375" style="48"/>
    <col min="15863" max="15863" width="12.375" style="48" customWidth="1"/>
    <col min="15864" max="15864" width="31.25" style="48" customWidth="1"/>
    <col min="15865" max="15865" width="4" style="48" customWidth="1"/>
    <col min="15866" max="15866" width="10" style="48" customWidth="1"/>
    <col min="15867" max="15867" width="1.375" style="48" customWidth="1"/>
    <col min="15868" max="15868" width="23" style="48" bestFit="1" customWidth="1"/>
    <col min="15869" max="15869" width="2.375" style="48" customWidth="1"/>
    <col min="15870" max="15870" width="23" style="48" bestFit="1" customWidth="1"/>
    <col min="15871" max="15871" width="0.375" style="48" customWidth="1"/>
    <col min="15872" max="15872" width="1.375" style="48" customWidth="1"/>
    <col min="15873" max="15873" width="2" style="48" customWidth="1"/>
    <col min="15874" max="16118" width="9.375" style="48"/>
    <col min="16119" max="16119" width="12.375" style="48" customWidth="1"/>
    <col min="16120" max="16120" width="31.25" style="48" customWidth="1"/>
    <col min="16121" max="16121" width="4" style="48" customWidth="1"/>
    <col min="16122" max="16122" width="10" style="48" customWidth="1"/>
    <col min="16123" max="16123" width="1.375" style="48" customWidth="1"/>
    <col min="16124" max="16124" width="23" style="48" bestFit="1" customWidth="1"/>
    <col min="16125" max="16125" width="2.375" style="48" customWidth="1"/>
    <col min="16126" max="16126" width="23" style="48" bestFit="1" customWidth="1"/>
    <col min="16127" max="16127" width="0.375" style="48" customWidth="1"/>
    <col min="16128" max="16128" width="1.375" style="48" customWidth="1"/>
    <col min="16129" max="16129" width="2" style="48" customWidth="1"/>
    <col min="16130" max="16384" width="9.375" style="48"/>
  </cols>
  <sheetData>
    <row r="1" spans="2:8" x14ac:dyDescent="0.2">
      <c r="B1" s="66" t="str">
        <f>'المركز المالي'!B1</f>
        <v>شركة معرض الكيف للسيارات</v>
      </c>
      <c r="C1" s="66"/>
      <c r="D1" s="66"/>
      <c r="E1" s="66"/>
      <c r="F1" s="66"/>
      <c r="G1" s="66"/>
    </row>
    <row r="2" spans="2:8" x14ac:dyDescent="0.2">
      <c r="B2" s="75" t="str">
        <f>'المركز المالي'!B2</f>
        <v>شركة ذات مسؤولية محدودة</v>
      </c>
      <c r="C2" s="66"/>
      <c r="D2" s="66"/>
      <c r="E2" s="66"/>
      <c r="F2" s="66"/>
      <c r="G2" s="66"/>
    </row>
    <row r="3" spans="2:8" x14ac:dyDescent="0.2">
      <c r="B3" s="55" t="s">
        <v>111</v>
      </c>
      <c r="C3" s="152"/>
      <c r="D3" s="152"/>
      <c r="E3" s="152"/>
      <c r="F3" s="152"/>
      <c r="G3" s="152"/>
    </row>
    <row r="4" spans="2:8" x14ac:dyDescent="0.2">
      <c r="B4" s="152" t="s">
        <v>212</v>
      </c>
      <c r="C4" s="152"/>
      <c r="D4" s="152"/>
      <c r="E4" s="152"/>
      <c r="F4" s="152"/>
      <c r="G4" s="152"/>
    </row>
    <row r="5" spans="2:8" x14ac:dyDescent="0.2">
      <c r="B5" s="101" t="s">
        <v>28</v>
      </c>
      <c r="C5" s="49"/>
      <c r="D5" s="49"/>
      <c r="E5" s="49"/>
      <c r="F5" s="49"/>
      <c r="G5" s="49"/>
    </row>
    <row r="6" spans="2:8" x14ac:dyDescent="0.2">
      <c r="B6" s="152"/>
      <c r="C6" s="152"/>
      <c r="D6" s="152"/>
      <c r="E6" s="152"/>
      <c r="F6" s="152"/>
      <c r="G6" s="152"/>
    </row>
    <row r="7" spans="2:8" x14ac:dyDescent="0.2">
      <c r="B7" s="53"/>
      <c r="C7" s="53"/>
      <c r="D7" s="53"/>
      <c r="E7" s="151"/>
      <c r="F7" s="53"/>
      <c r="G7" s="151"/>
    </row>
    <row r="8" spans="2:8" x14ac:dyDescent="0.2">
      <c r="B8" s="53"/>
      <c r="C8" s="115" t="s">
        <v>2</v>
      </c>
      <c r="E8" s="51" t="s">
        <v>201</v>
      </c>
      <c r="G8" s="51" t="s">
        <v>213</v>
      </c>
    </row>
    <row r="9" spans="2:8" x14ac:dyDescent="0.2">
      <c r="B9" s="53"/>
      <c r="C9" s="178"/>
      <c r="E9" s="109"/>
      <c r="G9" s="109"/>
    </row>
    <row r="10" spans="2:8" ht="31.5" customHeight="1" x14ac:dyDescent="0.2">
      <c r="B10" s="48" t="s">
        <v>26</v>
      </c>
      <c r="C10" s="107">
        <v>14</v>
      </c>
      <c r="D10" s="50"/>
      <c r="E10" s="11">
        <f>'12-15'!H26</f>
        <v>148086256</v>
      </c>
      <c r="F10" s="50"/>
      <c r="G10" s="11">
        <f>'12-15'!J26</f>
        <v>102410025</v>
      </c>
      <c r="H10" s="11"/>
    </row>
    <row r="11" spans="2:8" ht="31.5" customHeight="1" x14ac:dyDescent="0.2">
      <c r="B11" s="48" t="s">
        <v>27</v>
      </c>
      <c r="C11" s="1">
        <v>15</v>
      </c>
      <c r="D11" s="56"/>
      <c r="E11" s="12">
        <f>-'12-15'!H32</f>
        <v>-141485600</v>
      </c>
      <c r="F11" s="56"/>
      <c r="G11" s="12">
        <f>-'12-15'!J32</f>
        <v>-99088918</v>
      </c>
    </row>
    <row r="12" spans="2:8" ht="31.5" customHeight="1" x14ac:dyDescent="0.2">
      <c r="B12" s="52" t="s">
        <v>20</v>
      </c>
      <c r="C12" s="56"/>
      <c r="D12" s="56"/>
      <c r="E12" s="40">
        <f>SUM(E10:E11)</f>
        <v>6600656</v>
      </c>
      <c r="F12" s="56"/>
      <c r="G12" s="40">
        <f>SUM(G10:G11)</f>
        <v>3321107</v>
      </c>
    </row>
    <row r="13" spans="2:8" ht="31.5" customHeight="1" x14ac:dyDescent="0.2">
      <c r="B13" s="48" t="s">
        <v>21</v>
      </c>
      <c r="C13" s="1">
        <v>16</v>
      </c>
      <c r="D13" s="56"/>
      <c r="E13" s="11">
        <f>-'16-17'!C21</f>
        <v>-1278013</v>
      </c>
      <c r="F13" s="56"/>
      <c r="G13" s="11">
        <f>-'16-17'!E21</f>
        <v>-1026934</v>
      </c>
    </row>
    <row r="14" spans="2:8" ht="31.5" customHeight="1" x14ac:dyDescent="0.2">
      <c r="B14" s="48" t="s">
        <v>122</v>
      </c>
      <c r="C14" s="1">
        <v>17</v>
      </c>
      <c r="D14" s="56"/>
      <c r="E14" s="12">
        <f>-'16-17'!C28</f>
        <v>-1236936</v>
      </c>
      <c r="F14" s="56"/>
      <c r="G14" s="12">
        <f>-'16-17'!E28</f>
        <v>-865165</v>
      </c>
    </row>
    <row r="15" spans="2:8" ht="31.5" customHeight="1" x14ac:dyDescent="0.2">
      <c r="B15" s="52" t="s">
        <v>100</v>
      </c>
      <c r="C15" s="56"/>
      <c r="D15" s="56"/>
      <c r="E15" s="140">
        <f>SUM(E12:E14)</f>
        <v>4085707</v>
      </c>
      <c r="F15" s="56"/>
      <c r="G15" s="140">
        <f>SUM(G12:G14)</f>
        <v>1429008</v>
      </c>
    </row>
    <row r="16" spans="2:8" ht="31.5" customHeight="1" x14ac:dyDescent="0.2">
      <c r="B16" s="48" t="s">
        <v>204</v>
      </c>
      <c r="C16" s="56"/>
      <c r="D16" s="56"/>
      <c r="E16" s="11">
        <v>-587</v>
      </c>
      <c r="F16" s="56"/>
      <c r="G16" s="11">
        <v>0</v>
      </c>
    </row>
    <row r="17" spans="2:10" ht="31.5" customHeight="1" x14ac:dyDescent="0.2">
      <c r="B17" s="48" t="s">
        <v>139</v>
      </c>
      <c r="C17" s="56"/>
      <c r="D17" s="56"/>
      <c r="E17" s="11">
        <v>303969</v>
      </c>
      <c r="F17" s="56"/>
      <c r="G17" s="11">
        <v>192273</v>
      </c>
    </row>
    <row r="18" spans="2:10" ht="31.5" customHeight="1" x14ac:dyDescent="0.2">
      <c r="B18" s="52" t="s">
        <v>188</v>
      </c>
      <c r="C18" s="114"/>
      <c r="D18" s="114"/>
      <c r="E18" s="140">
        <f>SUM(E15:E17)</f>
        <v>4389089</v>
      </c>
      <c r="F18" s="114"/>
      <c r="G18" s="140">
        <f>SUM(G15:G17)</f>
        <v>1621281</v>
      </c>
      <c r="I18" s="13"/>
      <c r="J18" s="138"/>
    </row>
    <row r="19" spans="2:10" ht="31.5" customHeight="1" x14ac:dyDescent="0.2">
      <c r="B19" s="48" t="s">
        <v>22</v>
      </c>
      <c r="C19" s="1">
        <v>9</v>
      </c>
      <c r="D19" s="114"/>
      <c r="E19" s="12">
        <f>-'8-9'!C32</f>
        <v>-336501.22711864411</v>
      </c>
      <c r="F19" s="114"/>
      <c r="G19" s="12">
        <f>-'8-9'!E32</f>
        <v>-41572</v>
      </c>
    </row>
    <row r="20" spans="2:10" s="52" customFormat="1" ht="31.5" customHeight="1" x14ac:dyDescent="0.2">
      <c r="B20" s="52" t="s">
        <v>101</v>
      </c>
      <c r="C20" s="116"/>
      <c r="D20" s="116"/>
      <c r="E20" s="140">
        <f>SUM(E18:E19)</f>
        <v>4052587.7728813561</v>
      </c>
      <c r="F20" s="116"/>
      <c r="G20" s="140">
        <f>SUM(G18:G19)</f>
        <v>1579709</v>
      </c>
    </row>
    <row r="21" spans="2:10" s="52" customFormat="1" ht="31.5" customHeight="1" x14ac:dyDescent="0.2">
      <c r="B21" s="48" t="s">
        <v>23</v>
      </c>
      <c r="D21" s="117"/>
      <c r="E21" s="113">
        <v>0</v>
      </c>
      <c r="F21" s="117"/>
      <c r="G21" s="113">
        <v>0</v>
      </c>
    </row>
    <row r="22" spans="2:10" s="52" customFormat="1" ht="31.5" customHeight="1" thickBot="1" x14ac:dyDescent="0.25">
      <c r="B22" s="52" t="s">
        <v>43</v>
      </c>
      <c r="D22" s="117"/>
      <c r="E22" s="14">
        <f>SUM(E20:E21)</f>
        <v>4052587.7728813561</v>
      </c>
      <c r="F22" s="117"/>
      <c r="G22" s="14">
        <f>SUM(G20:G21)</f>
        <v>1579709</v>
      </c>
    </row>
    <row r="23" spans="2:10" s="52" customFormat="1" ht="21" thickTop="1" x14ac:dyDescent="0.2">
      <c r="F23" s="117"/>
      <c r="G23" s="118"/>
    </row>
    <row r="24" spans="2:10" s="52" customFormat="1" x14ac:dyDescent="0.2">
      <c r="F24" s="117"/>
      <c r="G24" s="118"/>
    </row>
    <row r="25" spans="2:10" s="52" customFormat="1" x14ac:dyDescent="0.2">
      <c r="F25" s="117"/>
      <c r="G25" s="118"/>
    </row>
    <row r="26" spans="2:10" x14ac:dyDescent="0.2">
      <c r="G26" s="39"/>
    </row>
    <row r="29" spans="2:10" x14ac:dyDescent="0.2">
      <c r="B29" s="209" t="s">
        <v>199</v>
      </c>
      <c r="C29" s="209"/>
      <c r="D29" s="209"/>
      <c r="E29" s="209"/>
      <c r="F29" s="209"/>
      <c r="G29" s="209"/>
    </row>
    <row r="30" spans="2:10" x14ac:dyDescent="0.2">
      <c r="B30" s="207">
        <v>5</v>
      </c>
      <c r="C30" s="207"/>
      <c r="D30" s="207"/>
      <c r="E30" s="207"/>
      <c r="F30" s="207"/>
      <c r="G30" s="207"/>
    </row>
    <row r="31" spans="2:10" x14ac:dyDescent="0.2">
      <c r="B31" s="208"/>
      <c r="C31" s="208"/>
      <c r="D31" s="208"/>
      <c r="E31" s="208"/>
      <c r="F31" s="208"/>
      <c r="G31" s="208"/>
    </row>
  </sheetData>
  <customSheetViews>
    <customSheetView guid="{C4C54333-0C8B-484B-8210-F3D7E510C081}" scale="145" showPageBreaks="1" showGridLines="0" hiddenColumns="1" view="pageBreakPreview" topLeftCell="B13">
      <selection activeCell="C11" sqref="C11"/>
      <pageMargins left="0.28999999999999998" right="0.17" top="0.53" bottom="0" header="0" footer="0"/>
      <printOptions horizontalCentered="1"/>
      <pageSetup paperSize="9" firstPageNumber="5" orientation="portrait" useFirstPageNumber="1" r:id="rId1"/>
      <headerFooter alignWithMargins="0"/>
    </customSheetView>
  </customSheetViews>
  <mergeCells count="2">
    <mergeCell ref="B29:G29"/>
    <mergeCell ref="B30:G31"/>
  </mergeCells>
  <printOptions horizontalCentered="1"/>
  <pageMargins left="0.27559055118110237" right="0.42" top="0.62992125984251968" bottom="0" header="0" footer="0"/>
  <pageSetup paperSize="9" firstPageNumber="5" orientation="portrait" useFirstPageNumber="1" r:id="rId2"/>
  <headerFooter alignWithMargins="0"/>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ورقة3"/>
  <dimension ref="B1:P29"/>
  <sheetViews>
    <sheetView rightToLeft="1" zoomScale="90" zoomScaleNormal="90" zoomScaleSheetLayoutView="145" zoomScalePageLayoutView="90" workbookViewId="0">
      <selection activeCell="G23" sqref="G23"/>
    </sheetView>
  </sheetViews>
  <sheetFormatPr defaultColWidth="9.375" defaultRowHeight="20.25" x14ac:dyDescent="0.2"/>
  <cols>
    <col min="1" max="1" width="1.75" style="48" customWidth="1"/>
    <col min="2" max="2" width="37.375" style="48" customWidth="1"/>
    <col min="3" max="3" width="12.5" style="48" customWidth="1"/>
    <col min="4" max="4" width="1.75" style="48" customWidth="1"/>
    <col min="5" max="5" width="12.25" style="48" customWidth="1"/>
    <col min="6" max="6" width="1.75" style="48" customWidth="1"/>
    <col min="7" max="7" width="12.5" style="48" customWidth="1"/>
    <col min="8" max="8" width="1.75" style="48" customWidth="1"/>
    <col min="9" max="9" width="12.5" style="48" customWidth="1"/>
    <col min="10" max="10" width="1.75" style="48" customWidth="1"/>
    <col min="11" max="11" width="12.5" style="48" customWidth="1"/>
    <col min="12" max="12" width="1.75" style="48" customWidth="1"/>
    <col min="13" max="13" width="13.375" style="48" bestFit="1" customWidth="1"/>
    <col min="14" max="256" width="9.375" style="48"/>
    <col min="257" max="257" width="12.375" style="48" customWidth="1"/>
    <col min="258" max="258" width="38" style="48" customWidth="1"/>
    <col min="259" max="259" width="2.375" style="48" customWidth="1"/>
    <col min="260" max="260" width="21.375" style="48" bestFit="1" customWidth="1"/>
    <col min="261" max="261" width="3.375" style="48" customWidth="1"/>
    <col min="262" max="262" width="21.375" style="48" bestFit="1" customWidth="1"/>
    <col min="263" max="263" width="3.375" style="48" customWidth="1"/>
    <col min="264" max="264" width="23" style="48" bestFit="1" customWidth="1"/>
    <col min="265" max="265" width="3.375" style="48" customWidth="1"/>
    <col min="266" max="266" width="23" style="48" bestFit="1" customWidth="1"/>
    <col min="267" max="267" width="1.375" style="48" customWidth="1"/>
    <col min="268" max="268" width="9.375" style="48"/>
    <col min="269" max="269" width="13.375" style="48" bestFit="1" customWidth="1"/>
    <col min="270" max="512" width="9.375" style="48"/>
    <col min="513" max="513" width="12.375" style="48" customWidth="1"/>
    <col min="514" max="514" width="38" style="48" customWidth="1"/>
    <col min="515" max="515" width="2.375" style="48" customWidth="1"/>
    <col min="516" max="516" width="21.375" style="48" bestFit="1" customWidth="1"/>
    <col min="517" max="517" width="3.375" style="48" customWidth="1"/>
    <col min="518" max="518" width="21.375" style="48" bestFit="1" customWidth="1"/>
    <col min="519" max="519" width="3.375" style="48" customWidth="1"/>
    <col min="520" max="520" width="23" style="48" bestFit="1" customWidth="1"/>
    <col min="521" max="521" width="3.375" style="48" customWidth="1"/>
    <col min="522" max="522" width="23" style="48" bestFit="1" customWidth="1"/>
    <col min="523" max="523" width="1.375" style="48" customWidth="1"/>
    <col min="524" max="524" width="9.375" style="48"/>
    <col min="525" max="525" width="13.375" style="48" bestFit="1" customWidth="1"/>
    <col min="526" max="768" width="9.375" style="48"/>
    <col min="769" max="769" width="12.375" style="48" customWidth="1"/>
    <col min="770" max="770" width="38" style="48" customWidth="1"/>
    <col min="771" max="771" width="2.375" style="48" customWidth="1"/>
    <col min="772" max="772" width="21.375" style="48" bestFit="1" customWidth="1"/>
    <col min="773" max="773" width="3.375" style="48" customWidth="1"/>
    <col min="774" max="774" width="21.375" style="48" bestFit="1" customWidth="1"/>
    <col min="775" max="775" width="3.375" style="48" customWidth="1"/>
    <col min="776" max="776" width="23" style="48" bestFit="1" customWidth="1"/>
    <col min="777" max="777" width="3.375" style="48" customWidth="1"/>
    <col min="778" max="778" width="23" style="48" bestFit="1" customWidth="1"/>
    <col min="779" max="779" width="1.375" style="48" customWidth="1"/>
    <col min="780" max="780" width="9.375" style="48"/>
    <col min="781" max="781" width="13.375" style="48" bestFit="1" customWidth="1"/>
    <col min="782" max="1024" width="9.375" style="48"/>
    <col min="1025" max="1025" width="12.375" style="48" customWidth="1"/>
    <col min="1026" max="1026" width="38" style="48" customWidth="1"/>
    <col min="1027" max="1027" width="2.375" style="48" customWidth="1"/>
    <col min="1028" max="1028" width="21.375" style="48" bestFit="1" customWidth="1"/>
    <col min="1029" max="1029" width="3.375" style="48" customWidth="1"/>
    <col min="1030" max="1030" width="21.375" style="48" bestFit="1" customWidth="1"/>
    <col min="1031" max="1031" width="3.375" style="48" customWidth="1"/>
    <col min="1032" max="1032" width="23" style="48" bestFit="1" customWidth="1"/>
    <col min="1033" max="1033" width="3.375" style="48" customWidth="1"/>
    <col min="1034" max="1034" width="23" style="48" bestFit="1" customWidth="1"/>
    <col min="1035" max="1035" width="1.375" style="48" customWidth="1"/>
    <col min="1036" max="1036" width="9.375" style="48"/>
    <col min="1037" max="1037" width="13.375" style="48" bestFit="1" customWidth="1"/>
    <col min="1038" max="1280" width="9.375" style="48"/>
    <col min="1281" max="1281" width="12.375" style="48" customWidth="1"/>
    <col min="1282" max="1282" width="38" style="48" customWidth="1"/>
    <col min="1283" max="1283" width="2.375" style="48" customWidth="1"/>
    <col min="1284" max="1284" width="21.375" style="48" bestFit="1" customWidth="1"/>
    <col min="1285" max="1285" width="3.375" style="48" customWidth="1"/>
    <col min="1286" max="1286" width="21.375" style="48" bestFit="1" customWidth="1"/>
    <col min="1287" max="1287" width="3.375" style="48" customWidth="1"/>
    <col min="1288" max="1288" width="23" style="48" bestFit="1" customWidth="1"/>
    <col min="1289" max="1289" width="3.375" style="48" customWidth="1"/>
    <col min="1290" max="1290" width="23" style="48" bestFit="1" customWidth="1"/>
    <col min="1291" max="1291" width="1.375" style="48" customWidth="1"/>
    <col min="1292" max="1292" width="9.375" style="48"/>
    <col min="1293" max="1293" width="13.375" style="48" bestFit="1" customWidth="1"/>
    <col min="1294" max="1536" width="9.375" style="48"/>
    <col min="1537" max="1537" width="12.375" style="48" customWidth="1"/>
    <col min="1538" max="1538" width="38" style="48" customWidth="1"/>
    <col min="1539" max="1539" width="2.375" style="48" customWidth="1"/>
    <col min="1540" max="1540" width="21.375" style="48" bestFit="1" customWidth="1"/>
    <col min="1541" max="1541" width="3.375" style="48" customWidth="1"/>
    <col min="1542" max="1542" width="21.375" style="48" bestFit="1" customWidth="1"/>
    <col min="1543" max="1543" width="3.375" style="48" customWidth="1"/>
    <col min="1544" max="1544" width="23" style="48" bestFit="1" customWidth="1"/>
    <col min="1545" max="1545" width="3.375" style="48" customWidth="1"/>
    <col min="1546" max="1546" width="23" style="48" bestFit="1" customWidth="1"/>
    <col min="1547" max="1547" width="1.375" style="48" customWidth="1"/>
    <col min="1548" max="1548" width="9.375" style="48"/>
    <col min="1549" max="1549" width="13.375" style="48" bestFit="1" customWidth="1"/>
    <col min="1550" max="1792" width="9.375" style="48"/>
    <col min="1793" max="1793" width="12.375" style="48" customWidth="1"/>
    <col min="1794" max="1794" width="38" style="48" customWidth="1"/>
    <col min="1795" max="1795" width="2.375" style="48" customWidth="1"/>
    <col min="1796" max="1796" width="21.375" style="48" bestFit="1" customWidth="1"/>
    <col min="1797" max="1797" width="3.375" style="48" customWidth="1"/>
    <col min="1798" max="1798" width="21.375" style="48" bestFit="1" customWidth="1"/>
    <col min="1799" max="1799" width="3.375" style="48" customWidth="1"/>
    <col min="1800" max="1800" width="23" style="48" bestFit="1" customWidth="1"/>
    <col min="1801" max="1801" width="3.375" style="48" customWidth="1"/>
    <col min="1802" max="1802" width="23" style="48" bestFit="1" customWidth="1"/>
    <col min="1803" max="1803" width="1.375" style="48" customWidth="1"/>
    <col min="1804" max="1804" width="9.375" style="48"/>
    <col min="1805" max="1805" width="13.375" style="48" bestFit="1" customWidth="1"/>
    <col min="1806" max="2048" width="9.375" style="48"/>
    <col min="2049" max="2049" width="12.375" style="48" customWidth="1"/>
    <col min="2050" max="2050" width="38" style="48" customWidth="1"/>
    <col min="2051" max="2051" width="2.375" style="48" customWidth="1"/>
    <col min="2052" max="2052" width="21.375" style="48" bestFit="1" customWidth="1"/>
    <col min="2053" max="2053" width="3.375" style="48" customWidth="1"/>
    <col min="2054" max="2054" width="21.375" style="48" bestFit="1" customWidth="1"/>
    <col min="2055" max="2055" width="3.375" style="48" customWidth="1"/>
    <col min="2056" max="2056" width="23" style="48" bestFit="1" customWidth="1"/>
    <col min="2057" max="2057" width="3.375" style="48" customWidth="1"/>
    <col min="2058" max="2058" width="23" style="48" bestFit="1" customWidth="1"/>
    <col min="2059" max="2059" width="1.375" style="48" customWidth="1"/>
    <col min="2060" max="2060" width="9.375" style="48"/>
    <col min="2061" max="2061" width="13.375" style="48" bestFit="1" customWidth="1"/>
    <col min="2062" max="2304" width="9.375" style="48"/>
    <col min="2305" max="2305" width="12.375" style="48" customWidth="1"/>
    <col min="2306" max="2306" width="38" style="48" customWidth="1"/>
    <col min="2307" max="2307" width="2.375" style="48" customWidth="1"/>
    <col min="2308" max="2308" width="21.375" style="48" bestFit="1" customWidth="1"/>
    <col min="2309" max="2309" width="3.375" style="48" customWidth="1"/>
    <col min="2310" max="2310" width="21.375" style="48" bestFit="1" customWidth="1"/>
    <col min="2311" max="2311" width="3.375" style="48" customWidth="1"/>
    <col min="2312" max="2312" width="23" style="48" bestFit="1" customWidth="1"/>
    <col min="2313" max="2313" width="3.375" style="48" customWidth="1"/>
    <col min="2314" max="2314" width="23" style="48" bestFit="1" customWidth="1"/>
    <col min="2315" max="2315" width="1.375" style="48" customWidth="1"/>
    <col min="2316" max="2316" width="9.375" style="48"/>
    <col min="2317" max="2317" width="13.375" style="48" bestFit="1" customWidth="1"/>
    <col min="2318" max="2560" width="9.375" style="48"/>
    <col min="2561" max="2561" width="12.375" style="48" customWidth="1"/>
    <col min="2562" max="2562" width="38" style="48" customWidth="1"/>
    <col min="2563" max="2563" width="2.375" style="48" customWidth="1"/>
    <col min="2564" max="2564" width="21.375" style="48" bestFit="1" customWidth="1"/>
    <col min="2565" max="2565" width="3.375" style="48" customWidth="1"/>
    <col min="2566" max="2566" width="21.375" style="48" bestFit="1" customWidth="1"/>
    <col min="2567" max="2567" width="3.375" style="48" customWidth="1"/>
    <col min="2568" max="2568" width="23" style="48" bestFit="1" customWidth="1"/>
    <col min="2569" max="2569" width="3.375" style="48" customWidth="1"/>
    <col min="2570" max="2570" width="23" style="48" bestFit="1" customWidth="1"/>
    <col min="2571" max="2571" width="1.375" style="48" customWidth="1"/>
    <col min="2572" max="2572" width="9.375" style="48"/>
    <col min="2573" max="2573" width="13.375" style="48" bestFit="1" customWidth="1"/>
    <col min="2574" max="2816" width="9.375" style="48"/>
    <col min="2817" max="2817" width="12.375" style="48" customWidth="1"/>
    <col min="2818" max="2818" width="38" style="48" customWidth="1"/>
    <col min="2819" max="2819" width="2.375" style="48" customWidth="1"/>
    <col min="2820" max="2820" width="21.375" style="48" bestFit="1" customWidth="1"/>
    <col min="2821" max="2821" width="3.375" style="48" customWidth="1"/>
    <col min="2822" max="2822" width="21.375" style="48" bestFit="1" customWidth="1"/>
    <col min="2823" max="2823" width="3.375" style="48" customWidth="1"/>
    <col min="2824" max="2824" width="23" style="48" bestFit="1" customWidth="1"/>
    <col min="2825" max="2825" width="3.375" style="48" customWidth="1"/>
    <col min="2826" max="2826" width="23" style="48" bestFit="1" customWidth="1"/>
    <col min="2827" max="2827" width="1.375" style="48" customWidth="1"/>
    <col min="2828" max="2828" width="9.375" style="48"/>
    <col min="2829" max="2829" width="13.375" style="48" bestFit="1" customWidth="1"/>
    <col min="2830" max="3072" width="9.375" style="48"/>
    <col min="3073" max="3073" width="12.375" style="48" customWidth="1"/>
    <col min="3074" max="3074" width="38" style="48" customWidth="1"/>
    <col min="3075" max="3075" width="2.375" style="48" customWidth="1"/>
    <col min="3076" max="3076" width="21.375" style="48" bestFit="1" customWidth="1"/>
    <col min="3077" max="3077" width="3.375" style="48" customWidth="1"/>
    <col min="3078" max="3078" width="21.375" style="48" bestFit="1" customWidth="1"/>
    <col min="3079" max="3079" width="3.375" style="48" customWidth="1"/>
    <col min="3080" max="3080" width="23" style="48" bestFit="1" customWidth="1"/>
    <col min="3081" max="3081" width="3.375" style="48" customWidth="1"/>
    <col min="3082" max="3082" width="23" style="48" bestFit="1" customWidth="1"/>
    <col min="3083" max="3083" width="1.375" style="48" customWidth="1"/>
    <col min="3084" max="3084" width="9.375" style="48"/>
    <col min="3085" max="3085" width="13.375" style="48" bestFit="1" customWidth="1"/>
    <col min="3086" max="3328" width="9.375" style="48"/>
    <col min="3329" max="3329" width="12.375" style="48" customWidth="1"/>
    <col min="3330" max="3330" width="38" style="48" customWidth="1"/>
    <col min="3331" max="3331" width="2.375" style="48" customWidth="1"/>
    <col min="3332" max="3332" width="21.375" style="48" bestFit="1" customWidth="1"/>
    <col min="3333" max="3333" width="3.375" style="48" customWidth="1"/>
    <col min="3334" max="3334" width="21.375" style="48" bestFit="1" customWidth="1"/>
    <col min="3335" max="3335" width="3.375" style="48" customWidth="1"/>
    <col min="3336" max="3336" width="23" style="48" bestFit="1" customWidth="1"/>
    <col min="3337" max="3337" width="3.375" style="48" customWidth="1"/>
    <col min="3338" max="3338" width="23" style="48" bestFit="1" customWidth="1"/>
    <col min="3339" max="3339" width="1.375" style="48" customWidth="1"/>
    <col min="3340" max="3340" width="9.375" style="48"/>
    <col min="3341" max="3341" width="13.375" style="48" bestFit="1" customWidth="1"/>
    <col min="3342" max="3584" width="9.375" style="48"/>
    <col min="3585" max="3585" width="12.375" style="48" customWidth="1"/>
    <col min="3586" max="3586" width="38" style="48" customWidth="1"/>
    <col min="3587" max="3587" width="2.375" style="48" customWidth="1"/>
    <col min="3588" max="3588" width="21.375" style="48" bestFit="1" customWidth="1"/>
    <col min="3589" max="3589" width="3.375" style="48" customWidth="1"/>
    <col min="3590" max="3590" width="21.375" style="48" bestFit="1" customWidth="1"/>
    <col min="3591" max="3591" width="3.375" style="48" customWidth="1"/>
    <col min="3592" max="3592" width="23" style="48" bestFit="1" customWidth="1"/>
    <col min="3593" max="3593" width="3.375" style="48" customWidth="1"/>
    <col min="3594" max="3594" width="23" style="48" bestFit="1" customWidth="1"/>
    <col min="3595" max="3595" width="1.375" style="48" customWidth="1"/>
    <col min="3596" max="3596" width="9.375" style="48"/>
    <col min="3597" max="3597" width="13.375" style="48" bestFit="1" customWidth="1"/>
    <col min="3598" max="3840" width="9.375" style="48"/>
    <col min="3841" max="3841" width="12.375" style="48" customWidth="1"/>
    <col min="3842" max="3842" width="38" style="48" customWidth="1"/>
    <col min="3843" max="3843" width="2.375" style="48" customWidth="1"/>
    <col min="3844" max="3844" width="21.375" style="48" bestFit="1" customWidth="1"/>
    <col min="3845" max="3845" width="3.375" style="48" customWidth="1"/>
    <col min="3846" max="3846" width="21.375" style="48" bestFit="1" customWidth="1"/>
    <col min="3847" max="3847" width="3.375" style="48" customWidth="1"/>
    <col min="3848" max="3848" width="23" style="48" bestFit="1" customWidth="1"/>
    <col min="3849" max="3849" width="3.375" style="48" customWidth="1"/>
    <col min="3850" max="3850" width="23" style="48" bestFit="1" customWidth="1"/>
    <col min="3851" max="3851" width="1.375" style="48" customWidth="1"/>
    <col min="3852" max="3852" width="9.375" style="48"/>
    <col min="3853" max="3853" width="13.375" style="48" bestFit="1" customWidth="1"/>
    <col min="3854" max="4096" width="9.375" style="48"/>
    <col min="4097" max="4097" width="12.375" style="48" customWidth="1"/>
    <col min="4098" max="4098" width="38" style="48" customWidth="1"/>
    <col min="4099" max="4099" width="2.375" style="48" customWidth="1"/>
    <col min="4100" max="4100" width="21.375" style="48" bestFit="1" customWidth="1"/>
    <col min="4101" max="4101" width="3.375" style="48" customWidth="1"/>
    <col min="4102" max="4102" width="21.375" style="48" bestFit="1" customWidth="1"/>
    <col min="4103" max="4103" width="3.375" style="48" customWidth="1"/>
    <col min="4104" max="4104" width="23" style="48" bestFit="1" customWidth="1"/>
    <col min="4105" max="4105" width="3.375" style="48" customWidth="1"/>
    <col min="4106" max="4106" width="23" style="48" bestFit="1" customWidth="1"/>
    <col min="4107" max="4107" width="1.375" style="48" customWidth="1"/>
    <col min="4108" max="4108" width="9.375" style="48"/>
    <col min="4109" max="4109" width="13.375" style="48" bestFit="1" customWidth="1"/>
    <col min="4110" max="4352" width="9.375" style="48"/>
    <col min="4353" max="4353" width="12.375" style="48" customWidth="1"/>
    <col min="4354" max="4354" width="38" style="48" customWidth="1"/>
    <col min="4355" max="4355" width="2.375" style="48" customWidth="1"/>
    <col min="4356" max="4356" width="21.375" style="48" bestFit="1" customWidth="1"/>
    <col min="4357" max="4357" width="3.375" style="48" customWidth="1"/>
    <col min="4358" max="4358" width="21.375" style="48" bestFit="1" customWidth="1"/>
    <col min="4359" max="4359" width="3.375" style="48" customWidth="1"/>
    <col min="4360" max="4360" width="23" style="48" bestFit="1" customWidth="1"/>
    <col min="4361" max="4361" width="3.375" style="48" customWidth="1"/>
    <col min="4362" max="4362" width="23" style="48" bestFit="1" customWidth="1"/>
    <col min="4363" max="4363" width="1.375" style="48" customWidth="1"/>
    <col min="4364" max="4364" width="9.375" style="48"/>
    <col min="4365" max="4365" width="13.375" style="48" bestFit="1" customWidth="1"/>
    <col min="4366" max="4608" width="9.375" style="48"/>
    <col min="4609" max="4609" width="12.375" style="48" customWidth="1"/>
    <col min="4610" max="4610" width="38" style="48" customWidth="1"/>
    <col min="4611" max="4611" width="2.375" style="48" customWidth="1"/>
    <col min="4612" max="4612" width="21.375" style="48" bestFit="1" customWidth="1"/>
    <col min="4613" max="4613" width="3.375" style="48" customWidth="1"/>
    <col min="4614" max="4614" width="21.375" style="48" bestFit="1" customWidth="1"/>
    <col min="4615" max="4615" width="3.375" style="48" customWidth="1"/>
    <col min="4616" max="4616" width="23" style="48" bestFit="1" customWidth="1"/>
    <col min="4617" max="4617" width="3.375" style="48" customWidth="1"/>
    <col min="4618" max="4618" width="23" style="48" bestFit="1" customWidth="1"/>
    <col min="4619" max="4619" width="1.375" style="48" customWidth="1"/>
    <col min="4620" max="4620" width="9.375" style="48"/>
    <col min="4621" max="4621" width="13.375" style="48" bestFit="1" customWidth="1"/>
    <col min="4622" max="4864" width="9.375" style="48"/>
    <col min="4865" max="4865" width="12.375" style="48" customWidth="1"/>
    <col min="4866" max="4866" width="38" style="48" customWidth="1"/>
    <col min="4867" max="4867" width="2.375" style="48" customWidth="1"/>
    <col min="4868" max="4868" width="21.375" style="48" bestFit="1" customWidth="1"/>
    <col min="4869" max="4869" width="3.375" style="48" customWidth="1"/>
    <col min="4870" max="4870" width="21.375" style="48" bestFit="1" customWidth="1"/>
    <col min="4871" max="4871" width="3.375" style="48" customWidth="1"/>
    <col min="4872" max="4872" width="23" style="48" bestFit="1" customWidth="1"/>
    <col min="4873" max="4873" width="3.375" style="48" customWidth="1"/>
    <col min="4874" max="4874" width="23" style="48" bestFit="1" customWidth="1"/>
    <col min="4875" max="4875" width="1.375" style="48" customWidth="1"/>
    <col min="4876" max="4876" width="9.375" style="48"/>
    <col min="4877" max="4877" width="13.375" style="48" bestFit="1" customWidth="1"/>
    <col min="4878" max="5120" width="9.375" style="48"/>
    <col min="5121" max="5121" width="12.375" style="48" customWidth="1"/>
    <col min="5122" max="5122" width="38" style="48" customWidth="1"/>
    <col min="5123" max="5123" width="2.375" style="48" customWidth="1"/>
    <col min="5124" max="5124" width="21.375" style="48" bestFit="1" customWidth="1"/>
    <col min="5125" max="5125" width="3.375" style="48" customWidth="1"/>
    <col min="5126" max="5126" width="21.375" style="48" bestFit="1" customWidth="1"/>
    <col min="5127" max="5127" width="3.375" style="48" customWidth="1"/>
    <col min="5128" max="5128" width="23" style="48" bestFit="1" customWidth="1"/>
    <col min="5129" max="5129" width="3.375" style="48" customWidth="1"/>
    <col min="5130" max="5130" width="23" style="48" bestFit="1" customWidth="1"/>
    <col min="5131" max="5131" width="1.375" style="48" customWidth="1"/>
    <col min="5132" max="5132" width="9.375" style="48"/>
    <col min="5133" max="5133" width="13.375" style="48" bestFit="1" customWidth="1"/>
    <col min="5134" max="5376" width="9.375" style="48"/>
    <col min="5377" max="5377" width="12.375" style="48" customWidth="1"/>
    <col min="5378" max="5378" width="38" style="48" customWidth="1"/>
    <col min="5379" max="5379" width="2.375" style="48" customWidth="1"/>
    <col min="5380" max="5380" width="21.375" style="48" bestFit="1" customWidth="1"/>
    <col min="5381" max="5381" width="3.375" style="48" customWidth="1"/>
    <col min="5382" max="5382" width="21.375" style="48" bestFit="1" customWidth="1"/>
    <col min="5383" max="5383" width="3.375" style="48" customWidth="1"/>
    <col min="5384" max="5384" width="23" style="48" bestFit="1" customWidth="1"/>
    <col min="5385" max="5385" width="3.375" style="48" customWidth="1"/>
    <col min="5386" max="5386" width="23" style="48" bestFit="1" customWidth="1"/>
    <col min="5387" max="5387" width="1.375" style="48" customWidth="1"/>
    <col min="5388" max="5388" width="9.375" style="48"/>
    <col min="5389" max="5389" width="13.375" style="48" bestFit="1" customWidth="1"/>
    <col min="5390" max="5632" width="9.375" style="48"/>
    <col min="5633" max="5633" width="12.375" style="48" customWidth="1"/>
    <col min="5634" max="5634" width="38" style="48" customWidth="1"/>
    <col min="5635" max="5635" width="2.375" style="48" customWidth="1"/>
    <col min="5636" max="5636" width="21.375" style="48" bestFit="1" customWidth="1"/>
    <col min="5637" max="5637" width="3.375" style="48" customWidth="1"/>
    <col min="5638" max="5638" width="21.375" style="48" bestFit="1" customWidth="1"/>
    <col min="5639" max="5639" width="3.375" style="48" customWidth="1"/>
    <col min="5640" max="5640" width="23" style="48" bestFit="1" customWidth="1"/>
    <col min="5641" max="5641" width="3.375" style="48" customWidth="1"/>
    <col min="5642" max="5642" width="23" style="48" bestFit="1" customWidth="1"/>
    <col min="5643" max="5643" width="1.375" style="48" customWidth="1"/>
    <col min="5644" max="5644" width="9.375" style="48"/>
    <col min="5645" max="5645" width="13.375" style="48" bestFit="1" customWidth="1"/>
    <col min="5646" max="5888" width="9.375" style="48"/>
    <col min="5889" max="5889" width="12.375" style="48" customWidth="1"/>
    <col min="5890" max="5890" width="38" style="48" customWidth="1"/>
    <col min="5891" max="5891" width="2.375" style="48" customWidth="1"/>
    <col min="5892" max="5892" width="21.375" style="48" bestFit="1" customWidth="1"/>
    <col min="5893" max="5893" width="3.375" style="48" customWidth="1"/>
    <col min="5894" max="5894" width="21.375" style="48" bestFit="1" customWidth="1"/>
    <col min="5895" max="5895" width="3.375" style="48" customWidth="1"/>
    <col min="5896" max="5896" width="23" style="48" bestFit="1" customWidth="1"/>
    <col min="5897" max="5897" width="3.375" style="48" customWidth="1"/>
    <col min="5898" max="5898" width="23" style="48" bestFit="1" customWidth="1"/>
    <col min="5899" max="5899" width="1.375" style="48" customWidth="1"/>
    <col min="5900" max="5900" width="9.375" style="48"/>
    <col min="5901" max="5901" width="13.375" style="48" bestFit="1" customWidth="1"/>
    <col min="5902" max="6144" width="9.375" style="48"/>
    <col min="6145" max="6145" width="12.375" style="48" customWidth="1"/>
    <col min="6146" max="6146" width="38" style="48" customWidth="1"/>
    <col min="6147" max="6147" width="2.375" style="48" customWidth="1"/>
    <col min="6148" max="6148" width="21.375" style="48" bestFit="1" customWidth="1"/>
    <col min="6149" max="6149" width="3.375" style="48" customWidth="1"/>
    <col min="6150" max="6150" width="21.375" style="48" bestFit="1" customWidth="1"/>
    <col min="6151" max="6151" width="3.375" style="48" customWidth="1"/>
    <col min="6152" max="6152" width="23" style="48" bestFit="1" customWidth="1"/>
    <col min="6153" max="6153" width="3.375" style="48" customWidth="1"/>
    <col min="6154" max="6154" width="23" style="48" bestFit="1" customWidth="1"/>
    <col min="6155" max="6155" width="1.375" style="48" customWidth="1"/>
    <col min="6156" max="6156" width="9.375" style="48"/>
    <col min="6157" max="6157" width="13.375" style="48" bestFit="1" customWidth="1"/>
    <col min="6158" max="6400" width="9.375" style="48"/>
    <col min="6401" max="6401" width="12.375" style="48" customWidth="1"/>
    <col min="6402" max="6402" width="38" style="48" customWidth="1"/>
    <col min="6403" max="6403" width="2.375" style="48" customWidth="1"/>
    <col min="6404" max="6404" width="21.375" style="48" bestFit="1" customWidth="1"/>
    <col min="6405" max="6405" width="3.375" style="48" customWidth="1"/>
    <col min="6406" max="6406" width="21.375" style="48" bestFit="1" customWidth="1"/>
    <col min="6407" max="6407" width="3.375" style="48" customWidth="1"/>
    <col min="6408" max="6408" width="23" style="48" bestFit="1" customWidth="1"/>
    <col min="6409" max="6409" width="3.375" style="48" customWidth="1"/>
    <col min="6410" max="6410" width="23" style="48" bestFit="1" customWidth="1"/>
    <col min="6411" max="6411" width="1.375" style="48" customWidth="1"/>
    <col min="6412" max="6412" width="9.375" style="48"/>
    <col min="6413" max="6413" width="13.375" style="48" bestFit="1" customWidth="1"/>
    <col min="6414" max="6656" width="9.375" style="48"/>
    <col min="6657" max="6657" width="12.375" style="48" customWidth="1"/>
    <col min="6658" max="6658" width="38" style="48" customWidth="1"/>
    <col min="6659" max="6659" width="2.375" style="48" customWidth="1"/>
    <col min="6660" max="6660" width="21.375" style="48" bestFit="1" customWidth="1"/>
    <col min="6661" max="6661" width="3.375" style="48" customWidth="1"/>
    <col min="6662" max="6662" width="21.375" style="48" bestFit="1" customWidth="1"/>
    <col min="6663" max="6663" width="3.375" style="48" customWidth="1"/>
    <col min="6664" max="6664" width="23" style="48" bestFit="1" customWidth="1"/>
    <col min="6665" max="6665" width="3.375" style="48" customWidth="1"/>
    <col min="6666" max="6666" width="23" style="48" bestFit="1" customWidth="1"/>
    <col min="6667" max="6667" width="1.375" style="48" customWidth="1"/>
    <col min="6668" max="6668" width="9.375" style="48"/>
    <col min="6669" max="6669" width="13.375" style="48" bestFit="1" customWidth="1"/>
    <col min="6670" max="6912" width="9.375" style="48"/>
    <col min="6913" max="6913" width="12.375" style="48" customWidth="1"/>
    <col min="6914" max="6914" width="38" style="48" customWidth="1"/>
    <col min="6915" max="6915" width="2.375" style="48" customWidth="1"/>
    <col min="6916" max="6916" width="21.375" style="48" bestFit="1" customWidth="1"/>
    <col min="6917" max="6917" width="3.375" style="48" customWidth="1"/>
    <col min="6918" max="6918" width="21.375" style="48" bestFit="1" customWidth="1"/>
    <col min="6919" max="6919" width="3.375" style="48" customWidth="1"/>
    <col min="6920" max="6920" width="23" style="48" bestFit="1" customWidth="1"/>
    <col min="6921" max="6921" width="3.375" style="48" customWidth="1"/>
    <col min="6922" max="6922" width="23" style="48" bestFit="1" customWidth="1"/>
    <col min="6923" max="6923" width="1.375" style="48" customWidth="1"/>
    <col min="6924" max="6924" width="9.375" style="48"/>
    <col min="6925" max="6925" width="13.375" style="48" bestFit="1" customWidth="1"/>
    <col min="6926" max="7168" width="9.375" style="48"/>
    <col min="7169" max="7169" width="12.375" style="48" customWidth="1"/>
    <col min="7170" max="7170" width="38" style="48" customWidth="1"/>
    <col min="7171" max="7171" width="2.375" style="48" customWidth="1"/>
    <col min="7172" max="7172" width="21.375" style="48" bestFit="1" customWidth="1"/>
    <col min="7173" max="7173" width="3.375" style="48" customWidth="1"/>
    <col min="7174" max="7174" width="21.375" style="48" bestFit="1" customWidth="1"/>
    <col min="7175" max="7175" width="3.375" style="48" customWidth="1"/>
    <col min="7176" max="7176" width="23" style="48" bestFit="1" customWidth="1"/>
    <col min="7177" max="7177" width="3.375" style="48" customWidth="1"/>
    <col min="7178" max="7178" width="23" style="48" bestFit="1" customWidth="1"/>
    <col min="7179" max="7179" width="1.375" style="48" customWidth="1"/>
    <col min="7180" max="7180" width="9.375" style="48"/>
    <col min="7181" max="7181" width="13.375" style="48" bestFit="1" customWidth="1"/>
    <col min="7182" max="7424" width="9.375" style="48"/>
    <col min="7425" max="7425" width="12.375" style="48" customWidth="1"/>
    <col min="7426" max="7426" width="38" style="48" customWidth="1"/>
    <col min="7427" max="7427" width="2.375" style="48" customWidth="1"/>
    <col min="7428" max="7428" width="21.375" style="48" bestFit="1" customWidth="1"/>
    <col min="7429" max="7429" width="3.375" style="48" customWidth="1"/>
    <col min="7430" max="7430" width="21.375" style="48" bestFit="1" customWidth="1"/>
    <col min="7431" max="7431" width="3.375" style="48" customWidth="1"/>
    <col min="7432" max="7432" width="23" style="48" bestFit="1" customWidth="1"/>
    <col min="7433" max="7433" width="3.375" style="48" customWidth="1"/>
    <col min="7434" max="7434" width="23" style="48" bestFit="1" customWidth="1"/>
    <col min="7435" max="7435" width="1.375" style="48" customWidth="1"/>
    <col min="7436" max="7436" width="9.375" style="48"/>
    <col min="7437" max="7437" width="13.375" style="48" bestFit="1" customWidth="1"/>
    <col min="7438" max="7680" width="9.375" style="48"/>
    <col min="7681" max="7681" width="12.375" style="48" customWidth="1"/>
    <col min="7682" max="7682" width="38" style="48" customWidth="1"/>
    <col min="7683" max="7683" width="2.375" style="48" customWidth="1"/>
    <col min="7684" max="7684" width="21.375" style="48" bestFit="1" customWidth="1"/>
    <col min="7685" max="7685" width="3.375" style="48" customWidth="1"/>
    <col min="7686" max="7686" width="21.375" style="48" bestFit="1" customWidth="1"/>
    <col min="7687" max="7687" width="3.375" style="48" customWidth="1"/>
    <col min="7688" max="7688" width="23" style="48" bestFit="1" customWidth="1"/>
    <col min="7689" max="7689" width="3.375" style="48" customWidth="1"/>
    <col min="7690" max="7690" width="23" style="48" bestFit="1" customWidth="1"/>
    <col min="7691" max="7691" width="1.375" style="48" customWidth="1"/>
    <col min="7692" max="7692" width="9.375" style="48"/>
    <col min="7693" max="7693" width="13.375" style="48" bestFit="1" customWidth="1"/>
    <col min="7694" max="7936" width="9.375" style="48"/>
    <col min="7937" max="7937" width="12.375" style="48" customWidth="1"/>
    <col min="7938" max="7938" width="38" style="48" customWidth="1"/>
    <col min="7939" max="7939" width="2.375" style="48" customWidth="1"/>
    <col min="7940" max="7940" width="21.375" style="48" bestFit="1" customWidth="1"/>
    <col min="7941" max="7941" width="3.375" style="48" customWidth="1"/>
    <col min="7942" max="7942" width="21.375" style="48" bestFit="1" customWidth="1"/>
    <col min="7943" max="7943" width="3.375" style="48" customWidth="1"/>
    <col min="7944" max="7944" width="23" style="48" bestFit="1" customWidth="1"/>
    <col min="7945" max="7945" width="3.375" style="48" customWidth="1"/>
    <col min="7946" max="7946" width="23" style="48" bestFit="1" customWidth="1"/>
    <col min="7947" max="7947" width="1.375" style="48" customWidth="1"/>
    <col min="7948" max="7948" width="9.375" style="48"/>
    <col min="7949" max="7949" width="13.375" style="48" bestFit="1" customWidth="1"/>
    <col min="7950" max="8192" width="9.375" style="48"/>
    <col min="8193" max="8193" width="12.375" style="48" customWidth="1"/>
    <col min="8194" max="8194" width="38" style="48" customWidth="1"/>
    <col min="8195" max="8195" width="2.375" style="48" customWidth="1"/>
    <col min="8196" max="8196" width="21.375" style="48" bestFit="1" customWidth="1"/>
    <col min="8197" max="8197" width="3.375" style="48" customWidth="1"/>
    <col min="8198" max="8198" width="21.375" style="48" bestFit="1" customWidth="1"/>
    <col min="8199" max="8199" width="3.375" style="48" customWidth="1"/>
    <col min="8200" max="8200" width="23" style="48" bestFit="1" customWidth="1"/>
    <col min="8201" max="8201" width="3.375" style="48" customWidth="1"/>
    <col min="8202" max="8202" width="23" style="48" bestFit="1" customWidth="1"/>
    <col min="8203" max="8203" width="1.375" style="48" customWidth="1"/>
    <col min="8204" max="8204" width="9.375" style="48"/>
    <col min="8205" max="8205" width="13.375" style="48" bestFit="1" customWidth="1"/>
    <col min="8206" max="8448" width="9.375" style="48"/>
    <col min="8449" max="8449" width="12.375" style="48" customWidth="1"/>
    <col min="8450" max="8450" width="38" style="48" customWidth="1"/>
    <col min="8451" max="8451" width="2.375" style="48" customWidth="1"/>
    <col min="8452" max="8452" width="21.375" style="48" bestFit="1" customWidth="1"/>
    <col min="8453" max="8453" width="3.375" style="48" customWidth="1"/>
    <col min="8454" max="8454" width="21.375" style="48" bestFit="1" customWidth="1"/>
    <col min="8455" max="8455" width="3.375" style="48" customWidth="1"/>
    <col min="8456" max="8456" width="23" style="48" bestFit="1" customWidth="1"/>
    <col min="8457" max="8457" width="3.375" style="48" customWidth="1"/>
    <col min="8458" max="8458" width="23" style="48" bestFit="1" customWidth="1"/>
    <col min="8459" max="8459" width="1.375" style="48" customWidth="1"/>
    <col min="8460" max="8460" width="9.375" style="48"/>
    <col min="8461" max="8461" width="13.375" style="48" bestFit="1" customWidth="1"/>
    <col min="8462" max="8704" width="9.375" style="48"/>
    <col min="8705" max="8705" width="12.375" style="48" customWidth="1"/>
    <col min="8706" max="8706" width="38" style="48" customWidth="1"/>
    <col min="8707" max="8707" width="2.375" style="48" customWidth="1"/>
    <col min="8708" max="8708" width="21.375" style="48" bestFit="1" customWidth="1"/>
    <col min="8709" max="8709" width="3.375" style="48" customWidth="1"/>
    <col min="8710" max="8710" width="21.375" style="48" bestFit="1" customWidth="1"/>
    <col min="8711" max="8711" width="3.375" style="48" customWidth="1"/>
    <col min="8712" max="8712" width="23" style="48" bestFit="1" customWidth="1"/>
    <col min="8713" max="8713" width="3.375" style="48" customWidth="1"/>
    <col min="8714" max="8714" width="23" style="48" bestFit="1" customWidth="1"/>
    <col min="8715" max="8715" width="1.375" style="48" customWidth="1"/>
    <col min="8716" max="8716" width="9.375" style="48"/>
    <col min="8717" max="8717" width="13.375" style="48" bestFit="1" customWidth="1"/>
    <col min="8718" max="8960" width="9.375" style="48"/>
    <col min="8961" max="8961" width="12.375" style="48" customWidth="1"/>
    <col min="8962" max="8962" width="38" style="48" customWidth="1"/>
    <col min="8963" max="8963" width="2.375" style="48" customWidth="1"/>
    <col min="8964" max="8964" width="21.375" style="48" bestFit="1" customWidth="1"/>
    <col min="8965" max="8965" width="3.375" style="48" customWidth="1"/>
    <col min="8966" max="8966" width="21.375" style="48" bestFit="1" customWidth="1"/>
    <col min="8967" max="8967" width="3.375" style="48" customWidth="1"/>
    <col min="8968" max="8968" width="23" style="48" bestFit="1" customWidth="1"/>
    <col min="8969" max="8969" width="3.375" style="48" customWidth="1"/>
    <col min="8970" max="8970" width="23" style="48" bestFit="1" customWidth="1"/>
    <col min="8971" max="8971" width="1.375" style="48" customWidth="1"/>
    <col min="8972" max="8972" width="9.375" style="48"/>
    <col min="8973" max="8973" width="13.375" style="48" bestFit="1" customWidth="1"/>
    <col min="8974" max="9216" width="9.375" style="48"/>
    <col min="9217" max="9217" width="12.375" style="48" customWidth="1"/>
    <col min="9218" max="9218" width="38" style="48" customWidth="1"/>
    <col min="9219" max="9219" width="2.375" style="48" customWidth="1"/>
    <col min="9220" max="9220" width="21.375" style="48" bestFit="1" customWidth="1"/>
    <col min="9221" max="9221" width="3.375" style="48" customWidth="1"/>
    <col min="9222" max="9222" width="21.375" style="48" bestFit="1" customWidth="1"/>
    <col min="9223" max="9223" width="3.375" style="48" customWidth="1"/>
    <col min="9224" max="9224" width="23" style="48" bestFit="1" customWidth="1"/>
    <col min="9225" max="9225" width="3.375" style="48" customWidth="1"/>
    <col min="9226" max="9226" width="23" style="48" bestFit="1" customWidth="1"/>
    <col min="9227" max="9227" width="1.375" style="48" customWidth="1"/>
    <col min="9228" max="9228" width="9.375" style="48"/>
    <col min="9229" max="9229" width="13.375" style="48" bestFit="1" customWidth="1"/>
    <col min="9230" max="9472" width="9.375" style="48"/>
    <col min="9473" max="9473" width="12.375" style="48" customWidth="1"/>
    <col min="9474" max="9474" width="38" style="48" customWidth="1"/>
    <col min="9475" max="9475" width="2.375" style="48" customWidth="1"/>
    <col min="9476" max="9476" width="21.375" style="48" bestFit="1" customWidth="1"/>
    <col min="9477" max="9477" width="3.375" style="48" customWidth="1"/>
    <col min="9478" max="9478" width="21.375" style="48" bestFit="1" customWidth="1"/>
    <col min="9479" max="9479" width="3.375" style="48" customWidth="1"/>
    <col min="9480" max="9480" width="23" style="48" bestFit="1" customWidth="1"/>
    <col min="9481" max="9481" width="3.375" style="48" customWidth="1"/>
    <col min="9482" max="9482" width="23" style="48" bestFit="1" customWidth="1"/>
    <col min="9483" max="9483" width="1.375" style="48" customWidth="1"/>
    <col min="9484" max="9484" width="9.375" style="48"/>
    <col min="9485" max="9485" width="13.375" style="48" bestFit="1" customWidth="1"/>
    <col min="9486" max="9728" width="9.375" style="48"/>
    <col min="9729" max="9729" width="12.375" style="48" customWidth="1"/>
    <col min="9730" max="9730" width="38" style="48" customWidth="1"/>
    <col min="9731" max="9731" width="2.375" style="48" customWidth="1"/>
    <col min="9732" max="9732" width="21.375" style="48" bestFit="1" customWidth="1"/>
    <col min="9733" max="9733" width="3.375" style="48" customWidth="1"/>
    <col min="9734" max="9734" width="21.375" style="48" bestFit="1" customWidth="1"/>
    <col min="9735" max="9735" width="3.375" style="48" customWidth="1"/>
    <col min="9736" max="9736" width="23" style="48" bestFit="1" customWidth="1"/>
    <col min="9737" max="9737" width="3.375" style="48" customWidth="1"/>
    <col min="9738" max="9738" width="23" style="48" bestFit="1" customWidth="1"/>
    <col min="9739" max="9739" width="1.375" style="48" customWidth="1"/>
    <col min="9740" max="9740" width="9.375" style="48"/>
    <col min="9741" max="9741" width="13.375" style="48" bestFit="1" customWidth="1"/>
    <col min="9742" max="9984" width="9.375" style="48"/>
    <col min="9985" max="9985" width="12.375" style="48" customWidth="1"/>
    <col min="9986" max="9986" width="38" style="48" customWidth="1"/>
    <col min="9987" max="9987" width="2.375" style="48" customWidth="1"/>
    <col min="9988" max="9988" width="21.375" style="48" bestFit="1" customWidth="1"/>
    <col min="9989" max="9989" width="3.375" style="48" customWidth="1"/>
    <col min="9990" max="9990" width="21.375" style="48" bestFit="1" customWidth="1"/>
    <col min="9991" max="9991" width="3.375" style="48" customWidth="1"/>
    <col min="9992" max="9992" width="23" style="48" bestFit="1" customWidth="1"/>
    <col min="9993" max="9993" width="3.375" style="48" customWidth="1"/>
    <col min="9994" max="9994" width="23" style="48" bestFit="1" customWidth="1"/>
    <col min="9995" max="9995" width="1.375" style="48" customWidth="1"/>
    <col min="9996" max="9996" width="9.375" style="48"/>
    <col min="9997" max="9997" width="13.375" style="48" bestFit="1" customWidth="1"/>
    <col min="9998" max="10240" width="9.375" style="48"/>
    <col min="10241" max="10241" width="12.375" style="48" customWidth="1"/>
    <col min="10242" max="10242" width="38" style="48" customWidth="1"/>
    <col min="10243" max="10243" width="2.375" style="48" customWidth="1"/>
    <col min="10244" max="10244" width="21.375" style="48" bestFit="1" customWidth="1"/>
    <col min="10245" max="10245" width="3.375" style="48" customWidth="1"/>
    <col min="10246" max="10246" width="21.375" style="48" bestFit="1" customWidth="1"/>
    <col min="10247" max="10247" width="3.375" style="48" customWidth="1"/>
    <col min="10248" max="10248" width="23" style="48" bestFit="1" customWidth="1"/>
    <col min="10249" max="10249" width="3.375" style="48" customWidth="1"/>
    <col min="10250" max="10250" width="23" style="48" bestFit="1" customWidth="1"/>
    <col min="10251" max="10251" width="1.375" style="48" customWidth="1"/>
    <col min="10252" max="10252" width="9.375" style="48"/>
    <col min="10253" max="10253" width="13.375" style="48" bestFit="1" customWidth="1"/>
    <col min="10254" max="10496" width="9.375" style="48"/>
    <col min="10497" max="10497" width="12.375" style="48" customWidth="1"/>
    <col min="10498" max="10498" width="38" style="48" customWidth="1"/>
    <col min="10499" max="10499" width="2.375" style="48" customWidth="1"/>
    <col min="10500" max="10500" width="21.375" style="48" bestFit="1" customWidth="1"/>
    <col min="10501" max="10501" width="3.375" style="48" customWidth="1"/>
    <col min="10502" max="10502" width="21.375" style="48" bestFit="1" customWidth="1"/>
    <col min="10503" max="10503" width="3.375" style="48" customWidth="1"/>
    <col min="10504" max="10504" width="23" style="48" bestFit="1" customWidth="1"/>
    <col min="10505" max="10505" width="3.375" style="48" customWidth="1"/>
    <col min="10506" max="10506" width="23" style="48" bestFit="1" customWidth="1"/>
    <col min="10507" max="10507" width="1.375" style="48" customWidth="1"/>
    <col min="10508" max="10508" width="9.375" style="48"/>
    <col min="10509" max="10509" width="13.375" style="48" bestFit="1" customWidth="1"/>
    <col min="10510" max="10752" width="9.375" style="48"/>
    <col min="10753" max="10753" width="12.375" style="48" customWidth="1"/>
    <col min="10754" max="10754" width="38" style="48" customWidth="1"/>
    <col min="10755" max="10755" width="2.375" style="48" customWidth="1"/>
    <col min="10756" max="10756" width="21.375" style="48" bestFit="1" customWidth="1"/>
    <col min="10757" max="10757" width="3.375" style="48" customWidth="1"/>
    <col min="10758" max="10758" width="21.375" style="48" bestFit="1" customWidth="1"/>
    <col min="10759" max="10759" width="3.375" style="48" customWidth="1"/>
    <col min="10760" max="10760" width="23" style="48" bestFit="1" customWidth="1"/>
    <col min="10761" max="10761" width="3.375" style="48" customWidth="1"/>
    <col min="10762" max="10762" width="23" style="48" bestFit="1" customWidth="1"/>
    <col min="10763" max="10763" width="1.375" style="48" customWidth="1"/>
    <col min="10764" max="10764" width="9.375" style="48"/>
    <col min="10765" max="10765" width="13.375" style="48" bestFit="1" customWidth="1"/>
    <col min="10766" max="11008" width="9.375" style="48"/>
    <col min="11009" max="11009" width="12.375" style="48" customWidth="1"/>
    <col min="11010" max="11010" width="38" style="48" customWidth="1"/>
    <col min="11011" max="11011" width="2.375" style="48" customWidth="1"/>
    <col min="11012" max="11012" width="21.375" style="48" bestFit="1" customWidth="1"/>
    <col min="11013" max="11013" width="3.375" style="48" customWidth="1"/>
    <col min="11014" max="11014" width="21.375" style="48" bestFit="1" customWidth="1"/>
    <col min="11015" max="11015" width="3.375" style="48" customWidth="1"/>
    <col min="11016" max="11016" width="23" style="48" bestFit="1" customWidth="1"/>
    <col min="11017" max="11017" width="3.375" style="48" customWidth="1"/>
    <col min="11018" max="11018" width="23" style="48" bestFit="1" customWidth="1"/>
    <col min="11019" max="11019" width="1.375" style="48" customWidth="1"/>
    <col min="11020" max="11020" width="9.375" style="48"/>
    <col min="11021" max="11021" width="13.375" style="48" bestFit="1" customWidth="1"/>
    <col min="11022" max="11264" width="9.375" style="48"/>
    <col min="11265" max="11265" width="12.375" style="48" customWidth="1"/>
    <col min="11266" max="11266" width="38" style="48" customWidth="1"/>
    <col min="11267" max="11267" width="2.375" style="48" customWidth="1"/>
    <col min="11268" max="11268" width="21.375" style="48" bestFit="1" customWidth="1"/>
    <col min="11269" max="11269" width="3.375" style="48" customWidth="1"/>
    <col min="11270" max="11270" width="21.375" style="48" bestFit="1" customWidth="1"/>
    <col min="11271" max="11271" width="3.375" style="48" customWidth="1"/>
    <col min="11272" max="11272" width="23" style="48" bestFit="1" customWidth="1"/>
    <col min="11273" max="11273" width="3.375" style="48" customWidth="1"/>
    <col min="11274" max="11274" width="23" style="48" bestFit="1" customWidth="1"/>
    <col min="11275" max="11275" width="1.375" style="48" customWidth="1"/>
    <col min="11276" max="11276" width="9.375" style="48"/>
    <col min="11277" max="11277" width="13.375" style="48" bestFit="1" customWidth="1"/>
    <col min="11278" max="11520" width="9.375" style="48"/>
    <col min="11521" max="11521" width="12.375" style="48" customWidth="1"/>
    <col min="11522" max="11522" width="38" style="48" customWidth="1"/>
    <col min="11523" max="11523" width="2.375" style="48" customWidth="1"/>
    <col min="11524" max="11524" width="21.375" style="48" bestFit="1" customWidth="1"/>
    <col min="11525" max="11525" width="3.375" style="48" customWidth="1"/>
    <col min="11526" max="11526" width="21.375" style="48" bestFit="1" customWidth="1"/>
    <col min="11527" max="11527" width="3.375" style="48" customWidth="1"/>
    <col min="11528" max="11528" width="23" style="48" bestFit="1" customWidth="1"/>
    <col min="11529" max="11529" width="3.375" style="48" customWidth="1"/>
    <col min="11530" max="11530" width="23" style="48" bestFit="1" customWidth="1"/>
    <col min="11531" max="11531" width="1.375" style="48" customWidth="1"/>
    <col min="11532" max="11532" width="9.375" style="48"/>
    <col min="11533" max="11533" width="13.375" style="48" bestFit="1" customWidth="1"/>
    <col min="11534" max="11776" width="9.375" style="48"/>
    <col min="11777" max="11777" width="12.375" style="48" customWidth="1"/>
    <col min="11778" max="11778" width="38" style="48" customWidth="1"/>
    <col min="11779" max="11779" width="2.375" style="48" customWidth="1"/>
    <col min="11780" max="11780" width="21.375" style="48" bestFit="1" customWidth="1"/>
    <col min="11781" max="11781" width="3.375" style="48" customWidth="1"/>
    <col min="11782" max="11782" width="21.375" style="48" bestFit="1" customWidth="1"/>
    <col min="11783" max="11783" width="3.375" style="48" customWidth="1"/>
    <col min="11784" max="11784" width="23" style="48" bestFit="1" customWidth="1"/>
    <col min="11785" max="11785" width="3.375" style="48" customWidth="1"/>
    <col min="11786" max="11786" width="23" style="48" bestFit="1" customWidth="1"/>
    <col min="11787" max="11787" width="1.375" style="48" customWidth="1"/>
    <col min="11788" max="11788" width="9.375" style="48"/>
    <col min="11789" max="11789" width="13.375" style="48" bestFit="1" customWidth="1"/>
    <col min="11790" max="12032" width="9.375" style="48"/>
    <col min="12033" max="12033" width="12.375" style="48" customWidth="1"/>
    <col min="12034" max="12034" width="38" style="48" customWidth="1"/>
    <col min="12035" max="12035" width="2.375" style="48" customWidth="1"/>
    <col min="12036" max="12036" width="21.375" style="48" bestFit="1" customWidth="1"/>
    <col min="12037" max="12037" width="3.375" style="48" customWidth="1"/>
    <col min="12038" max="12038" width="21.375" style="48" bestFit="1" customWidth="1"/>
    <col min="12039" max="12039" width="3.375" style="48" customWidth="1"/>
    <col min="12040" max="12040" width="23" style="48" bestFit="1" customWidth="1"/>
    <col min="12041" max="12041" width="3.375" style="48" customWidth="1"/>
    <col min="12042" max="12042" width="23" style="48" bestFit="1" customWidth="1"/>
    <col min="12043" max="12043" width="1.375" style="48" customWidth="1"/>
    <col min="12044" max="12044" width="9.375" style="48"/>
    <col min="12045" max="12045" width="13.375" style="48" bestFit="1" customWidth="1"/>
    <col min="12046" max="12288" width="9.375" style="48"/>
    <col min="12289" max="12289" width="12.375" style="48" customWidth="1"/>
    <col min="12290" max="12290" width="38" style="48" customWidth="1"/>
    <col min="12291" max="12291" width="2.375" style="48" customWidth="1"/>
    <col min="12292" max="12292" width="21.375" style="48" bestFit="1" customWidth="1"/>
    <col min="12293" max="12293" width="3.375" style="48" customWidth="1"/>
    <col min="12294" max="12294" width="21.375" style="48" bestFit="1" customWidth="1"/>
    <col min="12295" max="12295" width="3.375" style="48" customWidth="1"/>
    <col min="12296" max="12296" width="23" style="48" bestFit="1" customWidth="1"/>
    <col min="12297" max="12297" width="3.375" style="48" customWidth="1"/>
    <col min="12298" max="12298" width="23" style="48" bestFit="1" customWidth="1"/>
    <col min="12299" max="12299" width="1.375" style="48" customWidth="1"/>
    <col min="12300" max="12300" width="9.375" style="48"/>
    <col min="12301" max="12301" width="13.375" style="48" bestFit="1" customWidth="1"/>
    <col min="12302" max="12544" width="9.375" style="48"/>
    <col min="12545" max="12545" width="12.375" style="48" customWidth="1"/>
    <col min="12546" max="12546" width="38" style="48" customWidth="1"/>
    <col min="12547" max="12547" width="2.375" style="48" customWidth="1"/>
    <col min="12548" max="12548" width="21.375" style="48" bestFit="1" customWidth="1"/>
    <col min="12549" max="12549" width="3.375" style="48" customWidth="1"/>
    <col min="12550" max="12550" width="21.375" style="48" bestFit="1" customWidth="1"/>
    <col min="12551" max="12551" width="3.375" style="48" customWidth="1"/>
    <col min="12552" max="12552" width="23" style="48" bestFit="1" customWidth="1"/>
    <col min="12553" max="12553" width="3.375" style="48" customWidth="1"/>
    <col min="12554" max="12554" width="23" style="48" bestFit="1" customWidth="1"/>
    <col min="12555" max="12555" width="1.375" style="48" customWidth="1"/>
    <col min="12556" max="12556" width="9.375" style="48"/>
    <col min="12557" max="12557" width="13.375" style="48" bestFit="1" customWidth="1"/>
    <col min="12558" max="12800" width="9.375" style="48"/>
    <col min="12801" max="12801" width="12.375" style="48" customWidth="1"/>
    <col min="12802" max="12802" width="38" style="48" customWidth="1"/>
    <col min="12803" max="12803" width="2.375" style="48" customWidth="1"/>
    <col min="12804" max="12804" width="21.375" style="48" bestFit="1" customWidth="1"/>
    <col min="12805" max="12805" width="3.375" style="48" customWidth="1"/>
    <col min="12806" max="12806" width="21.375" style="48" bestFit="1" customWidth="1"/>
    <col min="12807" max="12807" width="3.375" style="48" customWidth="1"/>
    <col min="12808" max="12808" width="23" style="48" bestFit="1" customWidth="1"/>
    <col min="12809" max="12809" width="3.375" style="48" customWidth="1"/>
    <col min="12810" max="12810" width="23" style="48" bestFit="1" customWidth="1"/>
    <col min="12811" max="12811" width="1.375" style="48" customWidth="1"/>
    <col min="12812" max="12812" width="9.375" style="48"/>
    <col min="12813" max="12813" width="13.375" style="48" bestFit="1" customWidth="1"/>
    <col min="12814" max="13056" width="9.375" style="48"/>
    <col min="13057" max="13057" width="12.375" style="48" customWidth="1"/>
    <col min="13058" max="13058" width="38" style="48" customWidth="1"/>
    <col min="13059" max="13059" width="2.375" style="48" customWidth="1"/>
    <col min="13060" max="13060" width="21.375" style="48" bestFit="1" customWidth="1"/>
    <col min="13061" max="13061" width="3.375" style="48" customWidth="1"/>
    <col min="13062" max="13062" width="21.375" style="48" bestFit="1" customWidth="1"/>
    <col min="13063" max="13063" width="3.375" style="48" customWidth="1"/>
    <col min="13064" max="13064" width="23" style="48" bestFit="1" customWidth="1"/>
    <col min="13065" max="13065" width="3.375" style="48" customWidth="1"/>
    <col min="13066" max="13066" width="23" style="48" bestFit="1" customWidth="1"/>
    <col min="13067" max="13067" width="1.375" style="48" customWidth="1"/>
    <col min="13068" max="13068" width="9.375" style="48"/>
    <col min="13069" max="13069" width="13.375" style="48" bestFit="1" customWidth="1"/>
    <col min="13070" max="13312" width="9.375" style="48"/>
    <col min="13313" max="13313" width="12.375" style="48" customWidth="1"/>
    <col min="13314" max="13314" width="38" style="48" customWidth="1"/>
    <col min="13315" max="13315" width="2.375" style="48" customWidth="1"/>
    <col min="13316" max="13316" width="21.375" style="48" bestFit="1" customWidth="1"/>
    <col min="13317" max="13317" width="3.375" style="48" customWidth="1"/>
    <col min="13318" max="13318" width="21.375" style="48" bestFit="1" customWidth="1"/>
    <col min="13319" max="13319" width="3.375" style="48" customWidth="1"/>
    <col min="13320" max="13320" width="23" style="48" bestFit="1" customWidth="1"/>
    <col min="13321" max="13321" width="3.375" style="48" customWidth="1"/>
    <col min="13322" max="13322" width="23" style="48" bestFit="1" customWidth="1"/>
    <col min="13323" max="13323" width="1.375" style="48" customWidth="1"/>
    <col min="13324" max="13324" width="9.375" style="48"/>
    <col min="13325" max="13325" width="13.375" style="48" bestFit="1" customWidth="1"/>
    <col min="13326" max="13568" width="9.375" style="48"/>
    <col min="13569" max="13569" width="12.375" style="48" customWidth="1"/>
    <col min="13570" max="13570" width="38" style="48" customWidth="1"/>
    <col min="13571" max="13571" width="2.375" style="48" customWidth="1"/>
    <col min="13572" max="13572" width="21.375" style="48" bestFit="1" customWidth="1"/>
    <col min="13573" max="13573" width="3.375" style="48" customWidth="1"/>
    <col min="13574" max="13574" width="21.375" style="48" bestFit="1" customWidth="1"/>
    <col min="13575" max="13575" width="3.375" style="48" customWidth="1"/>
    <col min="13576" max="13576" width="23" style="48" bestFit="1" customWidth="1"/>
    <col min="13577" max="13577" width="3.375" style="48" customWidth="1"/>
    <col min="13578" max="13578" width="23" style="48" bestFit="1" customWidth="1"/>
    <col min="13579" max="13579" width="1.375" style="48" customWidth="1"/>
    <col min="13580" max="13580" width="9.375" style="48"/>
    <col min="13581" max="13581" width="13.375" style="48" bestFit="1" customWidth="1"/>
    <col min="13582" max="13824" width="9.375" style="48"/>
    <col min="13825" max="13825" width="12.375" style="48" customWidth="1"/>
    <col min="13826" max="13826" width="38" style="48" customWidth="1"/>
    <col min="13827" max="13827" width="2.375" style="48" customWidth="1"/>
    <col min="13828" max="13828" width="21.375" style="48" bestFit="1" customWidth="1"/>
    <col min="13829" max="13829" width="3.375" style="48" customWidth="1"/>
    <col min="13830" max="13830" width="21.375" style="48" bestFit="1" customWidth="1"/>
    <col min="13831" max="13831" width="3.375" style="48" customWidth="1"/>
    <col min="13832" max="13832" width="23" style="48" bestFit="1" customWidth="1"/>
    <col min="13833" max="13833" width="3.375" style="48" customWidth="1"/>
    <col min="13834" max="13834" width="23" style="48" bestFit="1" customWidth="1"/>
    <col min="13835" max="13835" width="1.375" style="48" customWidth="1"/>
    <col min="13836" max="13836" width="9.375" style="48"/>
    <col min="13837" max="13837" width="13.375" style="48" bestFit="1" customWidth="1"/>
    <col min="13838" max="14080" width="9.375" style="48"/>
    <col min="14081" max="14081" width="12.375" style="48" customWidth="1"/>
    <col min="14082" max="14082" width="38" style="48" customWidth="1"/>
    <col min="14083" max="14083" width="2.375" style="48" customWidth="1"/>
    <col min="14084" max="14084" width="21.375" style="48" bestFit="1" customWidth="1"/>
    <col min="14085" max="14085" width="3.375" style="48" customWidth="1"/>
    <col min="14086" max="14086" width="21.375" style="48" bestFit="1" customWidth="1"/>
    <col min="14087" max="14087" width="3.375" style="48" customWidth="1"/>
    <col min="14088" max="14088" width="23" style="48" bestFit="1" customWidth="1"/>
    <col min="14089" max="14089" width="3.375" style="48" customWidth="1"/>
    <col min="14090" max="14090" width="23" style="48" bestFit="1" customWidth="1"/>
    <col min="14091" max="14091" width="1.375" style="48" customWidth="1"/>
    <col min="14092" max="14092" width="9.375" style="48"/>
    <col min="14093" max="14093" width="13.375" style="48" bestFit="1" customWidth="1"/>
    <col min="14094" max="14336" width="9.375" style="48"/>
    <col min="14337" max="14337" width="12.375" style="48" customWidth="1"/>
    <col min="14338" max="14338" width="38" style="48" customWidth="1"/>
    <col min="14339" max="14339" width="2.375" style="48" customWidth="1"/>
    <col min="14340" max="14340" width="21.375" style="48" bestFit="1" customWidth="1"/>
    <col min="14341" max="14341" width="3.375" style="48" customWidth="1"/>
    <col min="14342" max="14342" width="21.375" style="48" bestFit="1" customWidth="1"/>
    <col min="14343" max="14343" width="3.375" style="48" customWidth="1"/>
    <col min="14344" max="14344" width="23" style="48" bestFit="1" customWidth="1"/>
    <col min="14345" max="14345" width="3.375" style="48" customWidth="1"/>
    <col min="14346" max="14346" width="23" style="48" bestFit="1" customWidth="1"/>
    <col min="14347" max="14347" width="1.375" style="48" customWidth="1"/>
    <col min="14348" max="14348" width="9.375" style="48"/>
    <col min="14349" max="14349" width="13.375" style="48" bestFit="1" customWidth="1"/>
    <col min="14350" max="14592" width="9.375" style="48"/>
    <col min="14593" max="14593" width="12.375" style="48" customWidth="1"/>
    <col min="14594" max="14594" width="38" style="48" customWidth="1"/>
    <col min="14595" max="14595" width="2.375" style="48" customWidth="1"/>
    <col min="14596" max="14596" width="21.375" style="48" bestFit="1" customWidth="1"/>
    <col min="14597" max="14597" width="3.375" style="48" customWidth="1"/>
    <col min="14598" max="14598" width="21.375" style="48" bestFit="1" customWidth="1"/>
    <col min="14599" max="14599" width="3.375" style="48" customWidth="1"/>
    <col min="14600" max="14600" width="23" style="48" bestFit="1" customWidth="1"/>
    <col min="14601" max="14601" width="3.375" style="48" customWidth="1"/>
    <col min="14602" max="14602" width="23" style="48" bestFit="1" customWidth="1"/>
    <col min="14603" max="14603" width="1.375" style="48" customWidth="1"/>
    <col min="14604" max="14604" width="9.375" style="48"/>
    <col min="14605" max="14605" width="13.375" style="48" bestFit="1" customWidth="1"/>
    <col min="14606" max="14848" width="9.375" style="48"/>
    <col min="14849" max="14849" width="12.375" style="48" customWidth="1"/>
    <col min="14850" max="14850" width="38" style="48" customWidth="1"/>
    <col min="14851" max="14851" width="2.375" style="48" customWidth="1"/>
    <col min="14852" max="14852" width="21.375" style="48" bestFit="1" customWidth="1"/>
    <col min="14853" max="14853" width="3.375" style="48" customWidth="1"/>
    <col min="14854" max="14854" width="21.375" style="48" bestFit="1" customWidth="1"/>
    <col min="14855" max="14855" width="3.375" style="48" customWidth="1"/>
    <col min="14856" max="14856" width="23" style="48" bestFit="1" customWidth="1"/>
    <col min="14857" max="14857" width="3.375" style="48" customWidth="1"/>
    <col min="14858" max="14858" width="23" style="48" bestFit="1" customWidth="1"/>
    <col min="14859" max="14859" width="1.375" style="48" customWidth="1"/>
    <col min="14860" max="14860" width="9.375" style="48"/>
    <col min="14861" max="14861" width="13.375" style="48" bestFit="1" customWidth="1"/>
    <col min="14862" max="15104" width="9.375" style="48"/>
    <col min="15105" max="15105" width="12.375" style="48" customWidth="1"/>
    <col min="15106" max="15106" width="38" style="48" customWidth="1"/>
    <col min="15107" max="15107" width="2.375" style="48" customWidth="1"/>
    <col min="15108" max="15108" width="21.375" style="48" bestFit="1" customWidth="1"/>
    <col min="15109" max="15109" width="3.375" style="48" customWidth="1"/>
    <col min="15110" max="15110" width="21.375" style="48" bestFit="1" customWidth="1"/>
    <col min="15111" max="15111" width="3.375" style="48" customWidth="1"/>
    <col min="15112" max="15112" width="23" style="48" bestFit="1" customWidth="1"/>
    <col min="15113" max="15113" width="3.375" style="48" customWidth="1"/>
    <col min="15114" max="15114" width="23" style="48" bestFit="1" customWidth="1"/>
    <col min="15115" max="15115" width="1.375" style="48" customWidth="1"/>
    <col min="15116" max="15116" width="9.375" style="48"/>
    <col min="15117" max="15117" width="13.375" style="48" bestFit="1" customWidth="1"/>
    <col min="15118" max="15360" width="9.375" style="48"/>
    <col min="15361" max="15361" width="12.375" style="48" customWidth="1"/>
    <col min="15362" max="15362" width="38" style="48" customWidth="1"/>
    <col min="15363" max="15363" width="2.375" style="48" customWidth="1"/>
    <col min="15364" max="15364" width="21.375" style="48" bestFit="1" customWidth="1"/>
    <col min="15365" max="15365" width="3.375" style="48" customWidth="1"/>
    <col min="15366" max="15366" width="21.375" style="48" bestFit="1" customWidth="1"/>
    <col min="15367" max="15367" width="3.375" style="48" customWidth="1"/>
    <col min="15368" max="15368" width="23" style="48" bestFit="1" customWidth="1"/>
    <col min="15369" max="15369" width="3.375" style="48" customWidth="1"/>
    <col min="15370" max="15370" width="23" style="48" bestFit="1" customWidth="1"/>
    <col min="15371" max="15371" width="1.375" style="48" customWidth="1"/>
    <col min="15372" max="15372" width="9.375" style="48"/>
    <col min="15373" max="15373" width="13.375" style="48" bestFit="1" customWidth="1"/>
    <col min="15374" max="15616" width="9.375" style="48"/>
    <col min="15617" max="15617" width="12.375" style="48" customWidth="1"/>
    <col min="15618" max="15618" width="38" style="48" customWidth="1"/>
    <col min="15619" max="15619" width="2.375" style="48" customWidth="1"/>
    <col min="15620" max="15620" width="21.375" style="48" bestFit="1" customWidth="1"/>
    <col min="15621" max="15621" width="3.375" style="48" customWidth="1"/>
    <col min="15622" max="15622" width="21.375" style="48" bestFit="1" customWidth="1"/>
    <col min="15623" max="15623" width="3.375" style="48" customWidth="1"/>
    <col min="15624" max="15624" width="23" style="48" bestFit="1" customWidth="1"/>
    <col min="15625" max="15625" width="3.375" style="48" customWidth="1"/>
    <col min="15626" max="15626" width="23" style="48" bestFit="1" customWidth="1"/>
    <col min="15627" max="15627" width="1.375" style="48" customWidth="1"/>
    <col min="15628" max="15628" width="9.375" style="48"/>
    <col min="15629" max="15629" width="13.375" style="48" bestFit="1" customWidth="1"/>
    <col min="15630" max="15872" width="9.375" style="48"/>
    <col min="15873" max="15873" width="12.375" style="48" customWidth="1"/>
    <col min="15874" max="15874" width="38" style="48" customWidth="1"/>
    <col min="15875" max="15875" width="2.375" style="48" customWidth="1"/>
    <col min="15876" max="15876" width="21.375" style="48" bestFit="1" customWidth="1"/>
    <col min="15877" max="15877" width="3.375" style="48" customWidth="1"/>
    <col min="15878" max="15878" width="21.375" style="48" bestFit="1" customWidth="1"/>
    <col min="15879" max="15879" width="3.375" style="48" customWidth="1"/>
    <col min="15880" max="15880" width="23" style="48" bestFit="1" customWidth="1"/>
    <col min="15881" max="15881" width="3.375" style="48" customWidth="1"/>
    <col min="15882" max="15882" width="23" style="48" bestFit="1" customWidth="1"/>
    <col min="15883" max="15883" width="1.375" style="48" customWidth="1"/>
    <col min="15884" max="15884" width="9.375" style="48"/>
    <col min="15885" max="15885" width="13.375" style="48" bestFit="1" customWidth="1"/>
    <col min="15886" max="16128" width="9.375" style="48"/>
    <col min="16129" max="16129" width="12.375" style="48" customWidth="1"/>
    <col min="16130" max="16130" width="38" style="48" customWidth="1"/>
    <col min="16131" max="16131" width="2.375" style="48" customWidth="1"/>
    <col min="16132" max="16132" width="21.375" style="48" bestFit="1" customWidth="1"/>
    <col min="16133" max="16133" width="3.375" style="48" customWidth="1"/>
    <col min="16134" max="16134" width="21.375" style="48" bestFit="1" customWidth="1"/>
    <col min="16135" max="16135" width="3.375" style="48" customWidth="1"/>
    <col min="16136" max="16136" width="23" style="48" bestFit="1" customWidth="1"/>
    <col min="16137" max="16137" width="3.375" style="48" customWidth="1"/>
    <col min="16138" max="16138" width="23" style="48" bestFit="1" customWidth="1"/>
    <col min="16139" max="16139" width="1.375" style="48" customWidth="1"/>
    <col min="16140" max="16140" width="9.375" style="48"/>
    <col min="16141" max="16141" width="13.375" style="48" bestFit="1" customWidth="1"/>
    <col min="16142" max="16384" width="9.375" style="48"/>
  </cols>
  <sheetData>
    <row r="1" spans="2:16" x14ac:dyDescent="0.2">
      <c r="B1" s="66" t="str">
        <f>'قائمة الدخل'!B1</f>
        <v>شركة معرض الكيف للسيارات</v>
      </c>
      <c r="C1" s="66"/>
      <c r="D1" s="66"/>
      <c r="E1" s="66"/>
      <c r="F1" s="66"/>
      <c r="G1" s="66"/>
      <c r="H1" s="66"/>
      <c r="I1" s="104"/>
      <c r="J1" s="104"/>
      <c r="K1" s="104"/>
    </row>
    <row r="2" spans="2:16" x14ac:dyDescent="0.2">
      <c r="B2" s="75" t="str">
        <f>'المركز المالي'!B2</f>
        <v>شركة ذات مسؤولية محدودة</v>
      </c>
      <c r="C2" s="66"/>
      <c r="D2" s="66"/>
      <c r="E2" s="66"/>
      <c r="F2" s="66"/>
      <c r="G2" s="66"/>
      <c r="H2" s="66"/>
      <c r="I2" s="104"/>
      <c r="J2" s="104"/>
      <c r="K2" s="104"/>
    </row>
    <row r="3" spans="2:16" x14ac:dyDescent="0.2">
      <c r="B3" s="210" t="s">
        <v>98</v>
      </c>
      <c r="C3" s="210"/>
      <c r="D3" s="210"/>
      <c r="E3" s="202"/>
      <c r="F3" s="202"/>
      <c r="G3" s="152"/>
      <c r="H3" s="152"/>
      <c r="I3" s="105"/>
      <c r="J3" s="105"/>
      <c r="K3" s="105"/>
    </row>
    <row r="4" spans="2:16" x14ac:dyDescent="0.2">
      <c r="B4" s="152" t="str">
        <f>'قائمة الدخل'!B4</f>
        <v>للفترة  المالية المنتهية في 31 ديسمبر 2024م</v>
      </c>
      <c r="C4" s="64"/>
      <c r="D4" s="64"/>
      <c r="E4" s="201"/>
      <c r="F4" s="201"/>
      <c r="G4" s="64"/>
      <c r="H4" s="64"/>
      <c r="I4" s="105"/>
      <c r="J4" s="105"/>
      <c r="K4" s="105"/>
    </row>
    <row r="5" spans="2:16" x14ac:dyDescent="0.2">
      <c r="B5" s="101" t="s">
        <v>28</v>
      </c>
      <c r="C5" s="49"/>
      <c r="D5" s="49"/>
      <c r="E5" s="49"/>
      <c r="F5" s="49"/>
      <c r="G5" s="49"/>
      <c r="H5" s="49"/>
      <c r="I5" s="106"/>
      <c r="J5" s="106"/>
      <c r="K5" s="106"/>
    </row>
    <row r="6" spans="2:16" x14ac:dyDescent="0.2">
      <c r="B6" s="180"/>
      <c r="C6" s="179"/>
      <c r="D6" s="179"/>
      <c r="E6" s="202"/>
      <c r="F6" s="202"/>
      <c r="G6" s="54"/>
      <c r="H6" s="179"/>
      <c r="I6" s="181"/>
      <c r="J6" s="105"/>
      <c r="K6" s="181"/>
    </row>
    <row r="7" spans="2:16" x14ac:dyDescent="0.2">
      <c r="C7" s="51" t="s">
        <v>5</v>
      </c>
      <c r="D7" s="108"/>
      <c r="E7" s="51" t="s">
        <v>235</v>
      </c>
      <c r="F7" s="108"/>
      <c r="G7" s="51" t="s">
        <v>140</v>
      </c>
      <c r="H7" s="108"/>
      <c r="I7" s="51" t="s">
        <v>6</v>
      </c>
      <c r="J7" s="108"/>
      <c r="K7" s="51" t="s">
        <v>3</v>
      </c>
    </row>
    <row r="8" spans="2:16" x14ac:dyDescent="0.2">
      <c r="C8" s="109"/>
      <c r="D8" s="110"/>
      <c r="E8" s="110"/>
      <c r="F8" s="110"/>
      <c r="G8" s="110"/>
      <c r="H8" s="110"/>
      <c r="I8" s="109"/>
      <c r="J8" s="110"/>
      <c r="K8" s="64"/>
    </row>
    <row r="9" spans="2:16" x14ac:dyDescent="0.2">
      <c r="B9" s="152" t="s">
        <v>215</v>
      </c>
      <c r="C9" s="11">
        <v>25000</v>
      </c>
      <c r="D9" s="11"/>
      <c r="E9" s="11">
        <v>0</v>
      </c>
      <c r="F9" s="11"/>
      <c r="G9" s="11">
        <v>7500</v>
      </c>
      <c r="H9" s="11"/>
      <c r="I9" s="11">
        <v>984188</v>
      </c>
      <c r="J9" s="11"/>
      <c r="K9" s="40">
        <f>SUM(C9:I9)</f>
        <v>1016688</v>
      </c>
    </row>
    <row r="10" spans="2:16" ht="11.25" customHeight="1" x14ac:dyDescent="0.2">
      <c r="B10" s="152"/>
      <c r="C10" s="40"/>
      <c r="D10" s="40"/>
      <c r="E10" s="40"/>
      <c r="F10" s="40"/>
      <c r="G10" s="40"/>
      <c r="H10" s="40"/>
      <c r="I10" s="40"/>
      <c r="J10" s="40"/>
      <c r="K10" s="113"/>
    </row>
    <row r="11" spans="2:16" x14ac:dyDescent="0.2">
      <c r="B11" s="135" t="s">
        <v>52</v>
      </c>
      <c r="C11" s="41">
        <v>0</v>
      </c>
      <c r="D11" s="41"/>
      <c r="E11" s="41">
        <v>0</v>
      </c>
      <c r="F11" s="41"/>
      <c r="G11" s="41">
        <v>0</v>
      </c>
      <c r="H11" s="41"/>
      <c r="I11" s="111">
        <f>'قائمة الدخل'!G22</f>
        <v>1579709</v>
      </c>
      <c r="J11" s="41"/>
      <c r="K11" s="112">
        <f t="shared" ref="K11:K13" si="0">SUM(C11:I11)</f>
        <v>1579709</v>
      </c>
    </row>
    <row r="12" spans="2:16" x14ac:dyDescent="0.2">
      <c r="B12" s="136" t="s">
        <v>60</v>
      </c>
      <c r="C12" s="12">
        <v>0</v>
      </c>
      <c r="D12" s="12"/>
      <c r="E12" s="12">
        <v>0</v>
      </c>
      <c r="F12" s="12"/>
      <c r="G12" s="12">
        <v>0</v>
      </c>
      <c r="H12" s="12"/>
      <c r="I12" s="12">
        <v>0</v>
      </c>
      <c r="J12" s="12"/>
      <c r="K12" s="137">
        <f t="shared" si="0"/>
        <v>0</v>
      </c>
    </row>
    <row r="13" spans="2:16" x14ac:dyDescent="0.2">
      <c r="B13" s="153" t="s">
        <v>43</v>
      </c>
      <c r="C13" s="11">
        <f>SUM(C11:C12)</f>
        <v>0</v>
      </c>
      <c r="D13" s="11"/>
      <c r="E13" s="11">
        <v>0</v>
      </c>
      <c r="F13" s="11"/>
      <c r="G13" s="11">
        <v>0</v>
      </c>
      <c r="H13" s="11"/>
      <c r="I13" s="11">
        <f>SUM(I11:I12)</f>
        <v>1579709</v>
      </c>
      <c r="J13" s="39"/>
      <c r="K13" s="40">
        <f t="shared" si="0"/>
        <v>1579709</v>
      </c>
      <c r="P13" s="11"/>
    </row>
    <row r="14" spans="2:16" x14ac:dyDescent="0.2">
      <c r="B14" s="153" t="s">
        <v>179</v>
      </c>
      <c r="C14" s="11">
        <v>0</v>
      </c>
      <c r="D14" s="11"/>
      <c r="E14" s="11">
        <v>0</v>
      </c>
      <c r="F14" s="11"/>
      <c r="G14" s="11">
        <v>0</v>
      </c>
      <c r="H14" s="11"/>
      <c r="I14" s="11">
        <v>-984188</v>
      </c>
      <c r="J14" s="39"/>
      <c r="K14" s="40">
        <f>SUM(G14:I14)</f>
        <v>-984188</v>
      </c>
    </row>
    <row r="15" spans="2:16" ht="21" thickBot="1" x14ac:dyDescent="0.25">
      <c r="B15" s="152" t="s">
        <v>165</v>
      </c>
      <c r="C15" s="14">
        <f>SUM(C13:C13)+C9</f>
        <v>25000</v>
      </c>
      <c r="D15" s="13"/>
      <c r="E15" s="14">
        <v>0</v>
      </c>
      <c r="F15" s="13"/>
      <c r="G15" s="14">
        <f>G9</f>
        <v>7500</v>
      </c>
      <c r="H15" s="13"/>
      <c r="I15" s="14">
        <f>I14+I13+I9</f>
        <v>1579709</v>
      </c>
      <c r="J15" s="13"/>
      <c r="K15" s="14">
        <f>K14+K13+K9</f>
        <v>1612209</v>
      </c>
      <c r="P15" s="11"/>
    </row>
    <row r="16" spans="2:16" ht="21" thickTop="1" x14ac:dyDescent="0.2">
      <c r="C16" s="114"/>
      <c r="D16" s="114"/>
      <c r="E16" s="114"/>
      <c r="F16" s="114"/>
      <c r="G16" s="114"/>
      <c r="H16" s="114"/>
      <c r="I16" s="114"/>
      <c r="J16" s="114"/>
    </row>
    <row r="17" spans="2:12" x14ac:dyDescent="0.2">
      <c r="B17" s="152" t="s">
        <v>165</v>
      </c>
      <c r="C17" s="11">
        <v>25000</v>
      </c>
      <c r="D17" s="11"/>
      <c r="E17" s="11">
        <v>0</v>
      </c>
      <c r="F17" s="11"/>
      <c r="G17" s="11">
        <f>G15</f>
        <v>7500</v>
      </c>
      <c r="H17" s="11"/>
      <c r="I17" s="11">
        <f>I15</f>
        <v>1579709</v>
      </c>
      <c r="J17" s="11"/>
      <c r="K17" s="40">
        <f>SUM(C17:I17)</f>
        <v>1612209</v>
      </c>
    </row>
    <row r="18" spans="2:12" ht="6" customHeight="1" x14ac:dyDescent="0.2">
      <c r="B18" s="152"/>
      <c r="C18" s="40"/>
      <c r="D18" s="40"/>
      <c r="E18" s="40"/>
      <c r="F18" s="40"/>
      <c r="G18" s="40"/>
      <c r="H18" s="40"/>
      <c r="I18" s="40"/>
      <c r="J18" s="40"/>
      <c r="K18" s="40"/>
    </row>
    <row r="19" spans="2:12" x14ac:dyDescent="0.2">
      <c r="B19" s="135" t="s">
        <v>52</v>
      </c>
      <c r="C19" s="41">
        <v>0</v>
      </c>
      <c r="D19" s="41"/>
      <c r="E19" s="41">
        <v>0</v>
      </c>
      <c r="F19" s="41"/>
      <c r="G19" s="41">
        <v>0</v>
      </c>
      <c r="H19" s="41"/>
      <c r="I19" s="111">
        <f>'قائمة الدخل'!E22</f>
        <v>4052587.7728813561</v>
      </c>
      <c r="J19" s="41"/>
      <c r="K19" s="112">
        <f t="shared" ref="K19:K25" si="1">SUM(C19:I19)</f>
        <v>4052587.7728813561</v>
      </c>
    </row>
    <row r="20" spans="2:12" x14ac:dyDescent="0.2">
      <c r="B20" s="136" t="s">
        <v>60</v>
      </c>
      <c r="C20" s="12">
        <v>0</v>
      </c>
      <c r="D20" s="12"/>
      <c r="E20" s="12">
        <v>0</v>
      </c>
      <c r="F20" s="12"/>
      <c r="G20" s="12">
        <v>0</v>
      </c>
      <c r="H20" s="12"/>
      <c r="I20" s="12">
        <v>0</v>
      </c>
      <c r="J20" s="12"/>
      <c r="K20" s="137">
        <f t="shared" si="1"/>
        <v>0</v>
      </c>
    </row>
    <row r="21" spans="2:12" x14ac:dyDescent="0.2">
      <c r="B21" s="153" t="s">
        <v>43</v>
      </c>
      <c r="C21" s="11">
        <f>SUM(C19:C20)</f>
        <v>0</v>
      </c>
      <c r="D21" s="11"/>
      <c r="E21" s="11">
        <v>0</v>
      </c>
      <c r="F21" s="11"/>
      <c r="G21" s="11">
        <v>0</v>
      </c>
      <c r="H21" s="11"/>
      <c r="I21" s="11">
        <f>SUM(I19:I20)</f>
        <v>4052587.7728813561</v>
      </c>
      <c r="J21" s="39"/>
      <c r="K21" s="40">
        <f t="shared" si="1"/>
        <v>4052587.7728813561</v>
      </c>
    </row>
    <row r="22" spans="2:12" x14ac:dyDescent="0.2">
      <c r="B22" s="199" t="s">
        <v>209</v>
      </c>
      <c r="C22" s="40">
        <v>2975000</v>
      </c>
      <c r="D22" s="40"/>
      <c r="E22" s="40">
        <v>0</v>
      </c>
      <c r="F22" s="40"/>
      <c r="G22" s="40">
        <v>0</v>
      </c>
      <c r="H22" s="40"/>
      <c r="I22" s="40">
        <v>0</v>
      </c>
      <c r="J22" s="40"/>
      <c r="K22" s="40">
        <f>SUM(C22:J22)</f>
        <v>2975000</v>
      </c>
    </row>
    <row r="23" spans="2:12" x14ac:dyDescent="0.2">
      <c r="B23" s="203" t="s">
        <v>236</v>
      </c>
      <c r="C23" s="11">
        <v>0</v>
      </c>
      <c r="D23" s="11"/>
      <c r="E23" s="11">
        <v>7500</v>
      </c>
      <c r="F23" s="11"/>
      <c r="G23" s="11">
        <v>-7500</v>
      </c>
      <c r="H23" s="11"/>
      <c r="I23" s="11">
        <v>0</v>
      </c>
      <c r="J23" s="39"/>
      <c r="K23" s="40">
        <v>0</v>
      </c>
    </row>
    <row r="24" spans="2:12" x14ac:dyDescent="0.2">
      <c r="B24" s="200" t="s">
        <v>228</v>
      </c>
      <c r="C24" s="11">
        <v>0</v>
      </c>
      <c r="D24" s="11"/>
      <c r="E24" s="11">
        <v>1215776</v>
      </c>
      <c r="F24" s="11"/>
      <c r="G24" s="11">
        <v>0</v>
      </c>
      <c r="H24" s="11"/>
      <c r="I24" s="11">
        <v>-1215776</v>
      </c>
      <c r="J24" s="39"/>
      <c r="K24" s="40">
        <f>SUM(C24:I24)</f>
        <v>0</v>
      </c>
    </row>
    <row r="25" spans="2:12" ht="21" thickBot="1" x14ac:dyDescent="0.25">
      <c r="B25" s="152" t="s">
        <v>216</v>
      </c>
      <c r="C25" s="14">
        <f>C22+C17</f>
        <v>3000000</v>
      </c>
      <c r="D25" s="13"/>
      <c r="E25" s="14">
        <f>SUM(E23:E24)</f>
        <v>1223276</v>
      </c>
      <c r="F25" s="13"/>
      <c r="G25" s="14">
        <f>G17+G23</f>
        <v>0</v>
      </c>
      <c r="H25" s="13"/>
      <c r="I25" s="14">
        <f>I24+I21+I17</f>
        <v>4416520.7728813561</v>
      </c>
      <c r="J25" s="13"/>
      <c r="K25" s="14">
        <f t="shared" si="1"/>
        <v>8639796.7728813551</v>
      </c>
    </row>
    <row r="26" spans="2:12" ht="21" thickTop="1" x14ac:dyDescent="0.2"/>
    <row r="27" spans="2:12" x14ac:dyDescent="0.2">
      <c r="B27" s="209" t="s">
        <v>200</v>
      </c>
      <c r="C27" s="209"/>
      <c r="D27" s="209"/>
      <c r="E27" s="209"/>
      <c r="F27" s="209"/>
      <c r="G27" s="209"/>
      <c r="H27" s="209"/>
      <c r="I27" s="209"/>
      <c r="J27" s="209"/>
      <c r="K27" s="209"/>
    </row>
    <row r="28" spans="2:12" x14ac:dyDescent="0.2">
      <c r="B28" s="207">
        <v>6</v>
      </c>
      <c r="C28" s="207"/>
      <c r="D28" s="207"/>
      <c r="E28" s="207"/>
      <c r="F28" s="207"/>
      <c r="G28" s="207"/>
      <c r="H28" s="207"/>
      <c r="I28" s="207"/>
      <c r="J28" s="207"/>
      <c r="K28" s="207"/>
      <c r="L28" s="52"/>
    </row>
    <row r="29" spans="2:12" x14ac:dyDescent="0.2">
      <c r="B29" s="211"/>
      <c r="C29" s="211"/>
      <c r="D29" s="211"/>
      <c r="E29" s="211"/>
      <c r="F29" s="211"/>
      <c r="G29" s="211"/>
      <c r="H29" s="211"/>
      <c r="I29" s="211"/>
      <c r="J29" s="211"/>
      <c r="K29" s="211"/>
    </row>
  </sheetData>
  <customSheetViews>
    <customSheetView guid="{C4C54333-0C8B-484B-8210-F3D7E510C081}" scale="160" showPageBreaks="1" showGridLines="0" view="pageBreakPreview" topLeftCell="B18">
      <selection activeCell="E30" sqref="E30"/>
      <pageMargins left="0.28000000000000003" right="0.22" top="0.46" bottom="0" header="0.27" footer="0"/>
      <printOptions horizontalCentered="1"/>
      <pageSetup paperSize="9" scale="84" firstPageNumber="5" orientation="portrait" useFirstPageNumber="1" r:id="rId1"/>
      <headerFooter alignWithMargins="0">
        <oddFooter>&amp;Cصفحة &amp;P من &amp;N</oddFooter>
      </headerFooter>
    </customSheetView>
  </customSheetViews>
  <mergeCells count="3">
    <mergeCell ref="B27:K27"/>
    <mergeCell ref="B3:D3"/>
    <mergeCell ref="B28:K29"/>
  </mergeCells>
  <printOptions horizontalCentered="1"/>
  <pageMargins left="0.27559055118110237" right="0.23622047244094491" top="0.62992125984251968" bottom="0" header="0.27559055118110237" footer="0"/>
  <pageSetup paperSize="9" scale="95" firstPageNumber="5" orientation="landscape" useFirstPageNumber="1" r:id="rId2"/>
  <headerFooter alignWithMargins="0"/>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ورقة4"/>
  <dimension ref="A1:E47"/>
  <sheetViews>
    <sheetView rightToLeft="1" topLeftCell="A28" zoomScale="90" zoomScaleNormal="90" zoomScaleSheetLayoutView="150" zoomScalePageLayoutView="90" workbookViewId="0">
      <selection activeCell="A36" sqref="A36:XFD37"/>
    </sheetView>
  </sheetViews>
  <sheetFormatPr defaultColWidth="9.375" defaultRowHeight="20.25" x14ac:dyDescent="0.2"/>
  <cols>
    <col min="1" max="1" width="2.375" style="48" customWidth="1"/>
    <col min="2" max="2" width="46.25" style="48" customWidth="1"/>
    <col min="3" max="3" width="14.25" style="48" customWidth="1"/>
    <col min="4" max="4" width="1.5" style="48" customWidth="1"/>
    <col min="5" max="5" width="14.25" style="63" customWidth="1"/>
    <col min="6" max="6" width="2.375" style="48" customWidth="1"/>
    <col min="7" max="248" width="9.375" style="48"/>
    <col min="249" max="249" width="12.375" style="48" customWidth="1"/>
    <col min="250" max="250" width="52.375" style="48" customWidth="1"/>
    <col min="251" max="251" width="1" style="48" customWidth="1"/>
    <col min="252" max="252" width="18.375" style="48" customWidth="1"/>
    <col min="253" max="253" width="1.375" style="48" customWidth="1"/>
    <col min="254" max="254" width="18.375" style="48" customWidth="1"/>
    <col min="255" max="255" width="1.375" style="48" customWidth="1"/>
    <col min="256" max="256" width="1" style="48" customWidth="1"/>
    <col min="257" max="257" width="1.375" style="48" customWidth="1"/>
    <col min="258" max="258" width="13.375" style="48" bestFit="1" customWidth="1"/>
    <col min="259" max="259" width="18.375" style="48" bestFit="1" customWidth="1"/>
    <col min="260" max="260" width="16.375" style="48" customWidth="1"/>
    <col min="261" max="261" width="14.375" style="48" bestFit="1" customWidth="1"/>
    <col min="262" max="504" width="9.375" style="48"/>
    <col min="505" max="505" width="12.375" style="48" customWidth="1"/>
    <col min="506" max="506" width="52.375" style="48" customWidth="1"/>
    <col min="507" max="507" width="1" style="48" customWidth="1"/>
    <col min="508" max="508" width="18.375" style="48" customWidth="1"/>
    <col min="509" max="509" width="1.375" style="48" customWidth="1"/>
    <col min="510" max="510" width="18.375" style="48" customWidth="1"/>
    <col min="511" max="511" width="1.375" style="48" customWidth="1"/>
    <col min="512" max="512" width="1" style="48" customWidth="1"/>
    <col min="513" max="513" width="1.375" style="48" customWidth="1"/>
    <col min="514" max="514" width="13.375" style="48" bestFit="1" customWidth="1"/>
    <col min="515" max="515" width="18.375" style="48" bestFit="1" customWidth="1"/>
    <col min="516" max="516" width="16.375" style="48" customWidth="1"/>
    <col min="517" max="517" width="14.375" style="48" bestFit="1" customWidth="1"/>
    <col min="518" max="760" width="9.375" style="48"/>
    <col min="761" max="761" width="12.375" style="48" customWidth="1"/>
    <col min="762" max="762" width="52.375" style="48" customWidth="1"/>
    <col min="763" max="763" width="1" style="48" customWidth="1"/>
    <col min="764" max="764" width="18.375" style="48" customWidth="1"/>
    <col min="765" max="765" width="1.375" style="48" customWidth="1"/>
    <col min="766" max="766" width="18.375" style="48" customWidth="1"/>
    <col min="767" max="767" width="1.375" style="48" customWidth="1"/>
    <col min="768" max="768" width="1" style="48" customWidth="1"/>
    <col min="769" max="769" width="1.375" style="48" customWidth="1"/>
    <col min="770" max="770" width="13.375" style="48" bestFit="1" customWidth="1"/>
    <col min="771" max="771" width="18.375" style="48" bestFit="1" customWidth="1"/>
    <col min="772" max="772" width="16.375" style="48" customWidth="1"/>
    <col min="773" max="773" width="14.375" style="48" bestFit="1" customWidth="1"/>
    <col min="774" max="1016" width="9.375" style="48"/>
    <col min="1017" max="1017" width="12.375" style="48" customWidth="1"/>
    <col min="1018" max="1018" width="52.375" style="48" customWidth="1"/>
    <col min="1019" max="1019" width="1" style="48" customWidth="1"/>
    <col min="1020" max="1020" width="18.375" style="48" customWidth="1"/>
    <col min="1021" max="1021" width="1.375" style="48" customWidth="1"/>
    <col min="1022" max="1022" width="18.375" style="48" customWidth="1"/>
    <col min="1023" max="1023" width="1.375" style="48" customWidth="1"/>
    <col min="1024" max="1024" width="1" style="48" customWidth="1"/>
    <col min="1025" max="1025" width="1.375" style="48" customWidth="1"/>
    <col min="1026" max="1026" width="13.375" style="48" bestFit="1" customWidth="1"/>
    <col min="1027" max="1027" width="18.375" style="48" bestFit="1" customWidth="1"/>
    <col min="1028" max="1028" width="16.375" style="48" customWidth="1"/>
    <col min="1029" max="1029" width="14.375" style="48" bestFit="1" customWidth="1"/>
    <col min="1030" max="1272" width="9.375" style="48"/>
    <col min="1273" max="1273" width="12.375" style="48" customWidth="1"/>
    <col min="1274" max="1274" width="52.375" style="48" customWidth="1"/>
    <col min="1275" max="1275" width="1" style="48" customWidth="1"/>
    <col min="1276" max="1276" width="18.375" style="48" customWidth="1"/>
    <col min="1277" max="1277" width="1.375" style="48" customWidth="1"/>
    <col min="1278" max="1278" width="18.375" style="48" customWidth="1"/>
    <col min="1279" max="1279" width="1.375" style="48" customWidth="1"/>
    <col min="1280" max="1280" width="1" style="48" customWidth="1"/>
    <col min="1281" max="1281" width="1.375" style="48" customWidth="1"/>
    <col min="1282" max="1282" width="13.375" style="48" bestFit="1" customWidth="1"/>
    <col min="1283" max="1283" width="18.375" style="48" bestFit="1" customWidth="1"/>
    <col min="1284" max="1284" width="16.375" style="48" customWidth="1"/>
    <col min="1285" max="1285" width="14.375" style="48" bestFit="1" customWidth="1"/>
    <col min="1286" max="1528" width="9.375" style="48"/>
    <col min="1529" max="1529" width="12.375" style="48" customWidth="1"/>
    <col min="1530" max="1530" width="52.375" style="48" customWidth="1"/>
    <col min="1531" max="1531" width="1" style="48" customWidth="1"/>
    <col min="1532" max="1532" width="18.375" style="48" customWidth="1"/>
    <col min="1533" max="1533" width="1.375" style="48" customWidth="1"/>
    <col min="1534" max="1534" width="18.375" style="48" customWidth="1"/>
    <col min="1535" max="1535" width="1.375" style="48" customWidth="1"/>
    <col min="1536" max="1536" width="1" style="48" customWidth="1"/>
    <col min="1537" max="1537" width="1.375" style="48" customWidth="1"/>
    <col min="1538" max="1538" width="13.375" style="48" bestFit="1" customWidth="1"/>
    <col min="1539" max="1539" width="18.375" style="48" bestFit="1" customWidth="1"/>
    <col min="1540" max="1540" width="16.375" style="48" customWidth="1"/>
    <col min="1541" max="1541" width="14.375" style="48" bestFit="1" customWidth="1"/>
    <col min="1542" max="1784" width="9.375" style="48"/>
    <col min="1785" max="1785" width="12.375" style="48" customWidth="1"/>
    <col min="1786" max="1786" width="52.375" style="48" customWidth="1"/>
    <col min="1787" max="1787" width="1" style="48" customWidth="1"/>
    <col min="1788" max="1788" width="18.375" style="48" customWidth="1"/>
    <col min="1789" max="1789" width="1.375" style="48" customWidth="1"/>
    <col min="1790" max="1790" width="18.375" style="48" customWidth="1"/>
    <col min="1791" max="1791" width="1.375" style="48" customWidth="1"/>
    <col min="1792" max="1792" width="1" style="48" customWidth="1"/>
    <col min="1793" max="1793" width="1.375" style="48" customWidth="1"/>
    <col min="1794" max="1794" width="13.375" style="48" bestFit="1" customWidth="1"/>
    <col min="1795" max="1795" width="18.375" style="48" bestFit="1" customWidth="1"/>
    <col min="1796" max="1796" width="16.375" style="48" customWidth="1"/>
    <col min="1797" max="1797" width="14.375" style="48" bestFit="1" customWidth="1"/>
    <col min="1798" max="2040" width="9.375" style="48"/>
    <col min="2041" max="2041" width="12.375" style="48" customWidth="1"/>
    <col min="2042" max="2042" width="52.375" style="48" customWidth="1"/>
    <col min="2043" max="2043" width="1" style="48" customWidth="1"/>
    <col min="2044" max="2044" width="18.375" style="48" customWidth="1"/>
    <col min="2045" max="2045" width="1.375" style="48" customWidth="1"/>
    <col min="2046" max="2046" width="18.375" style="48" customWidth="1"/>
    <col min="2047" max="2047" width="1.375" style="48" customWidth="1"/>
    <col min="2048" max="2048" width="1" style="48" customWidth="1"/>
    <col min="2049" max="2049" width="1.375" style="48" customWidth="1"/>
    <col min="2050" max="2050" width="13.375" style="48" bestFit="1" customWidth="1"/>
    <col min="2051" max="2051" width="18.375" style="48" bestFit="1" customWidth="1"/>
    <col min="2052" max="2052" width="16.375" style="48" customWidth="1"/>
    <col min="2053" max="2053" width="14.375" style="48" bestFit="1" customWidth="1"/>
    <col min="2054" max="2296" width="9.375" style="48"/>
    <col min="2297" max="2297" width="12.375" style="48" customWidth="1"/>
    <col min="2298" max="2298" width="52.375" style="48" customWidth="1"/>
    <col min="2299" max="2299" width="1" style="48" customWidth="1"/>
    <col min="2300" max="2300" width="18.375" style="48" customWidth="1"/>
    <col min="2301" max="2301" width="1.375" style="48" customWidth="1"/>
    <col min="2302" max="2302" width="18.375" style="48" customWidth="1"/>
    <col min="2303" max="2303" width="1.375" style="48" customWidth="1"/>
    <col min="2304" max="2304" width="1" style="48" customWidth="1"/>
    <col min="2305" max="2305" width="1.375" style="48" customWidth="1"/>
    <col min="2306" max="2306" width="13.375" style="48" bestFit="1" customWidth="1"/>
    <col min="2307" max="2307" width="18.375" style="48" bestFit="1" customWidth="1"/>
    <col min="2308" max="2308" width="16.375" style="48" customWidth="1"/>
    <col min="2309" max="2309" width="14.375" style="48" bestFit="1" customWidth="1"/>
    <col min="2310" max="2552" width="9.375" style="48"/>
    <col min="2553" max="2553" width="12.375" style="48" customWidth="1"/>
    <col min="2554" max="2554" width="52.375" style="48" customWidth="1"/>
    <col min="2555" max="2555" width="1" style="48" customWidth="1"/>
    <col min="2556" max="2556" width="18.375" style="48" customWidth="1"/>
    <col min="2557" max="2557" width="1.375" style="48" customWidth="1"/>
    <col min="2558" max="2558" width="18.375" style="48" customWidth="1"/>
    <col min="2559" max="2559" width="1.375" style="48" customWidth="1"/>
    <col min="2560" max="2560" width="1" style="48" customWidth="1"/>
    <col min="2561" max="2561" width="1.375" style="48" customWidth="1"/>
    <col min="2562" max="2562" width="13.375" style="48" bestFit="1" customWidth="1"/>
    <col min="2563" max="2563" width="18.375" style="48" bestFit="1" customWidth="1"/>
    <col min="2564" max="2564" width="16.375" style="48" customWidth="1"/>
    <col min="2565" max="2565" width="14.375" style="48" bestFit="1" customWidth="1"/>
    <col min="2566" max="2808" width="9.375" style="48"/>
    <col min="2809" max="2809" width="12.375" style="48" customWidth="1"/>
    <col min="2810" max="2810" width="52.375" style="48" customWidth="1"/>
    <col min="2811" max="2811" width="1" style="48" customWidth="1"/>
    <col min="2812" max="2812" width="18.375" style="48" customWidth="1"/>
    <col min="2813" max="2813" width="1.375" style="48" customWidth="1"/>
    <col min="2814" max="2814" width="18.375" style="48" customWidth="1"/>
    <col min="2815" max="2815" width="1.375" style="48" customWidth="1"/>
    <col min="2816" max="2816" width="1" style="48" customWidth="1"/>
    <col min="2817" max="2817" width="1.375" style="48" customWidth="1"/>
    <col min="2818" max="2818" width="13.375" style="48" bestFit="1" customWidth="1"/>
    <col min="2819" max="2819" width="18.375" style="48" bestFit="1" customWidth="1"/>
    <col min="2820" max="2820" width="16.375" style="48" customWidth="1"/>
    <col min="2821" max="2821" width="14.375" style="48" bestFit="1" customWidth="1"/>
    <col min="2822" max="3064" width="9.375" style="48"/>
    <col min="3065" max="3065" width="12.375" style="48" customWidth="1"/>
    <col min="3066" max="3066" width="52.375" style="48" customWidth="1"/>
    <col min="3067" max="3067" width="1" style="48" customWidth="1"/>
    <col min="3068" max="3068" width="18.375" style="48" customWidth="1"/>
    <col min="3069" max="3069" width="1.375" style="48" customWidth="1"/>
    <col min="3070" max="3070" width="18.375" style="48" customWidth="1"/>
    <col min="3071" max="3071" width="1.375" style="48" customWidth="1"/>
    <col min="3072" max="3072" width="1" style="48" customWidth="1"/>
    <col min="3073" max="3073" width="1.375" style="48" customWidth="1"/>
    <col min="3074" max="3074" width="13.375" style="48" bestFit="1" customWidth="1"/>
    <col min="3075" max="3075" width="18.375" style="48" bestFit="1" customWidth="1"/>
    <col min="3076" max="3076" width="16.375" style="48" customWidth="1"/>
    <col min="3077" max="3077" width="14.375" style="48" bestFit="1" customWidth="1"/>
    <col min="3078" max="3320" width="9.375" style="48"/>
    <col min="3321" max="3321" width="12.375" style="48" customWidth="1"/>
    <col min="3322" max="3322" width="52.375" style="48" customWidth="1"/>
    <col min="3323" max="3323" width="1" style="48" customWidth="1"/>
    <col min="3324" max="3324" width="18.375" style="48" customWidth="1"/>
    <col min="3325" max="3325" width="1.375" style="48" customWidth="1"/>
    <col min="3326" max="3326" width="18.375" style="48" customWidth="1"/>
    <col min="3327" max="3327" width="1.375" style="48" customWidth="1"/>
    <col min="3328" max="3328" width="1" style="48" customWidth="1"/>
    <col min="3329" max="3329" width="1.375" style="48" customWidth="1"/>
    <col min="3330" max="3330" width="13.375" style="48" bestFit="1" customWidth="1"/>
    <col min="3331" max="3331" width="18.375" style="48" bestFit="1" customWidth="1"/>
    <col min="3332" max="3332" width="16.375" style="48" customWidth="1"/>
    <col min="3333" max="3333" width="14.375" style="48" bestFit="1" customWidth="1"/>
    <col min="3334" max="3576" width="9.375" style="48"/>
    <col min="3577" max="3577" width="12.375" style="48" customWidth="1"/>
    <col min="3578" max="3578" width="52.375" style="48" customWidth="1"/>
    <col min="3579" max="3579" width="1" style="48" customWidth="1"/>
    <col min="3580" max="3580" width="18.375" style="48" customWidth="1"/>
    <col min="3581" max="3581" width="1.375" style="48" customWidth="1"/>
    <col min="3582" max="3582" width="18.375" style="48" customWidth="1"/>
    <col min="3583" max="3583" width="1.375" style="48" customWidth="1"/>
    <col min="3584" max="3584" width="1" style="48" customWidth="1"/>
    <col min="3585" max="3585" width="1.375" style="48" customWidth="1"/>
    <col min="3586" max="3586" width="13.375" style="48" bestFit="1" customWidth="1"/>
    <col min="3587" max="3587" width="18.375" style="48" bestFit="1" customWidth="1"/>
    <col min="3588" max="3588" width="16.375" style="48" customWidth="1"/>
    <col min="3589" max="3589" width="14.375" style="48" bestFit="1" customWidth="1"/>
    <col min="3590" max="3832" width="9.375" style="48"/>
    <col min="3833" max="3833" width="12.375" style="48" customWidth="1"/>
    <col min="3834" max="3834" width="52.375" style="48" customWidth="1"/>
    <col min="3835" max="3835" width="1" style="48" customWidth="1"/>
    <col min="3836" max="3836" width="18.375" style="48" customWidth="1"/>
    <col min="3837" max="3837" width="1.375" style="48" customWidth="1"/>
    <col min="3838" max="3838" width="18.375" style="48" customWidth="1"/>
    <col min="3839" max="3839" width="1.375" style="48" customWidth="1"/>
    <col min="3840" max="3840" width="1" style="48" customWidth="1"/>
    <col min="3841" max="3841" width="1.375" style="48" customWidth="1"/>
    <col min="3842" max="3842" width="13.375" style="48" bestFit="1" customWidth="1"/>
    <col min="3843" max="3843" width="18.375" style="48" bestFit="1" customWidth="1"/>
    <col min="3844" max="3844" width="16.375" style="48" customWidth="1"/>
    <col min="3845" max="3845" width="14.375" style="48" bestFit="1" customWidth="1"/>
    <col min="3846" max="4088" width="9.375" style="48"/>
    <col min="4089" max="4089" width="12.375" style="48" customWidth="1"/>
    <col min="4090" max="4090" width="52.375" style="48" customWidth="1"/>
    <col min="4091" max="4091" width="1" style="48" customWidth="1"/>
    <col min="4092" max="4092" width="18.375" style="48" customWidth="1"/>
    <col min="4093" max="4093" width="1.375" style="48" customWidth="1"/>
    <col min="4094" max="4094" width="18.375" style="48" customWidth="1"/>
    <col min="4095" max="4095" width="1.375" style="48" customWidth="1"/>
    <col min="4096" max="4096" width="1" style="48" customWidth="1"/>
    <col min="4097" max="4097" width="1.375" style="48" customWidth="1"/>
    <col min="4098" max="4098" width="13.375" style="48" bestFit="1" customWidth="1"/>
    <col min="4099" max="4099" width="18.375" style="48" bestFit="1" customWidth="1"/>
    <col min="4100" max="4100" width="16.375" style="48" customWidth="1"/>
    <col min="4101" max="4101" width="14.375" style="48" bestFit="1" customWidth="1"/>
    <col min="4102" max="4344" width="9.375" style="48"/>
    <col min="4345" max="4345" width="12.375" style="48" customWidth="1"/>
    <col min="4346" max="4346" width="52.375" style="48" customWidth="1"/>
    <col min="4347" max="4347" width="1" style="48" customWidth="1"/>
    <col min="4348" max="4348" width="18.375" style="48" customWidth="1"/>
    <col min="4349" max="4349" width="1.375" style="48" customWidth="1"/>
    <col min="4350" max="4350" width="18.375" style="48" customWidth="1"/>
    <col min="4351" max="4351" width="1.375" style="48" customWidth="1"/>
    <col min="4352" max="4352" width="1" style="48" customWidth="1"/>
    <col min="4353" max="4353" width="1.375" style="48" customWidth="1"/>
    <col min="4354" max="4354" width="13.375" style="48" bestFit="1" customWidth="1"/>
    <col min="4355" max="4355" width="18.375" style="48" bestFit="1" customWidth="1"/>
    <col min="4356" max="4356" width="16.375" style="48" customWidth="1"/>
    <col min="4357" max="4357" width="14.375" style="48" bestFit="1" customWidth="1"/>
    <col min="4358" max="4600" width="9.375" style="48"/>
    <col min="4601" max="4601" width="12.375" style="48" customWidth="1"/>
    <col min="4602" max="4602" width="52.375" style="48" customWidth="1"/>
    <col min="4603" max="4603" width="1" style="48" customWidth="1"/>
    <col min="4604" max="4604" width="18.375" style="48" customWidth="1"/>
    <col min="4605" max="4605" width="1.375" style="48" customWidth="1"/>
    <col min="4606" max="4606" width="18.375" style="48" customWidth="1"/>
    <col min="4607" max="4607" width="1.375" style="48" customWidth="1"/>
    <col min="4608" max="4608" width="1" style="48" customWidth="1"/>
    <col min="4609" max="4609" width="1.375" style="48" customWidth="1"/>
    <col min="4610" max="4610" width="13.375" style="48" bestFit="1" customWidth="1"/>
    <col min="4611" max="4611" width="18.375" style="48" bestFit="1" customWidth="1"/>
    <col min="4612" max="4612" width="16.375" style="48" customWidth="1"/>
    <col min="4613" max="4613" width="14.375" style="48" bestFit="1" customWidth="1"/>
    <col min="4614" max="4856" width="9.375" style="48"/>
    <col min="4857" max="4857" width="12.375" style="48" customWidth="1"/>
    <col min="4858" max="4858" width="52.375" style="48" customWidth="1"/>
    <col min="4859" max="4859" width="1" style="48" customWidth="1"/>
    <col min="4860" max="4860" width="18.375" style="48" customWidth="1"/>
    <col min="4861" max="4861" width="1.375" style="48" customWidth="1"/>
    <col min="4862" max="4862" width="18.375" style="48" customWidth="1"/>
    <col min="4863" max="4863" width="1.375" style="48" customWidth="1"/>
    <col min="4864" max="4864" width="1" style="48" customWidth="1"/>
    <col min="4865" max="4865" width="1.375" style="48" customWidth="1"/>
    <col min="4866" max="4866" width="13.375" style="48" bestFit="1" customWidth="1"/>
    <col min="4867" max="4867" width="18.375" style="48" bestFit="1" customWidth="1"/>
    <col min="4868" max="4868" width="16.375" style="48" customWidth="1"/>
    <col min="4869" max="4869" width="14.375" style="48" bestFit="1" customWidth="1"/>
    <col min="4870" max="5112" width="9.375" style="48"/>
    <col min="5113" max="5113" width="12.375" style="48" customWidth="1"/>
    <col min="5114" max="5114" width="52.375" style="48" customWidth="1"/>
    <col min="5115" max="5115" width="1" style="48" customWidth="1"/>
    <col min="5116" max="5116" width="18.375" style="48" customWidth="1"/>
    <col min="5117" max="5117" width="1.375" style="48" customWidth="1"/>
    <col min="5118" max="5118" width="18.375" style="48" customWidth="1"/>
    <col min="5119" max="5119" width="1.375" style="48" customWidth="1"/>
    <col min="5120" max="5120" width="1" style="48" customWidth="1"/>
    <col min="5121" max="5121" width="1.375" style="48" customWidth="1"/>
    <col min="5122" max="5122" width="13.375" style="48" bestFit="1" customWidth="1"/>
    <col min="5123" max="5123" width="18.375" style="48" bestFit="1" customWidth="1"/>
    <col min="5124" max="5124" width="16.375" style="48" customWidth="1"/>
    <col min="5125" max="5125" width="14.375" style="48" bestFit="1" customWidth="1"/>
    <col min="5126" max="5368" width="9.375" style="48"/>
    <col min="5369" max="5369" width="12.375" style="48" customWidth="1"/>
    <col min="5370" max="5370" width="52.375" style="48" customWidth="1"/>
    <col min="5371" max="5371" width="1" style="48" customWidth="1"/>
    <col min="5372" max="5372" width="18.375" style="48" customWidth="1"/>
    <col min="5373" max="5373" width="1.375" style="48" customWidth="1"/>
    <col min="5374" max="5374" width="18.375" style="48" customWidth="1"/>
    <col min="5375" max="5375" width="1.375" style="48" customWidth="1"/>
    <col min="5376" max="5376" width="1" style="48" customWidth="1"/>
    <col min="5377" max="5377" width="1.375" style="48" customWidth="1"/>
    <col min="5378" max="5378" width="13.375" style="48" bestFit="1" customWidth="1"/>
    <col min="5379" max="5379" width="18.375" style="48" bestFit="1" customWidth="1"/>
    <col min="5380" max="5380" width="16.375" style="48" customWidth="1"/>
    <col min="5381" max="5381" width="14.375" style="48" bestFit="1" customWidth="1"/>
    <col min="5382" max="5624" width="9.375" style="48"/>
    <col min="5625" max="5625" width="12.375" style="48" customWidth="1"/>
    <col min="5626" max="5626" width="52.375" style="48" customWidth="1"/>
    <col min="5627" max="5627" width="1" style="48" customWidth="1"/>
    <col min="5628" max="5628" width="18.375" style="48" customWidth="1"/>
    <col min="5629" max="5629" width="1.375" style="48" customWidth="1"/>
    <col min="5630" max="5630" width="18.375" style="48" customWidth="1"/>
    <col min="5631" max="5631" width="1.375" style="48" customWidth="1"/>
    <col min="5632" max="5632" width="1" style="48" customWidth="1"/>
    <col min="5633" max="5633" width="1.375" style="48" customWidth="1"/>
    <col min="5634" max="5634" width="13.375" style="48" bestFit="1" customWidth="1"/>
    <col min="5635" max="5635" width="18.375" style="48" bestFit="1" customWidth="1"/>
    <col min="5636" max="5636" width="16.375" style="48" customWidth="1"/>
    <col min="5637" max="5637" width="14.375" style="48" bestFit="1" customWidth="1"/>
    <col min="5638" max="5880" width="9.375" style="48"/>
    <col min="5881" max="5881" width="12.375" style="48" customWidth="1"/>
    <col min="5882" max="5882" width="52.375" style="48" customWidth="1"/>
    <col min="5883" max="5883" width="1" style="48" customWidth="1"/>
    <col min="5884" max="5884" width="18.375" style="48" customWidth="1"/>
    <col min="5885" max="5885" width="1.375" style="48" customWidth="1"/>
    <col min="5886" max="5886" width="18.375" style="48" customWidth="1"/>
    <col min="5887" max="5887" width="1.375" style="48" customWidth="1"/>
    <col min="5888" max="5888" width="1" style="48" customWidth="1"/>
    <col min="5889" max="5889" width="1.375" style="48" customWidth="1"/>
    <col min="5890" max="5890" width="13.375" style="48" bestFit="1" customWidth="1"/>
    <col min="5891" max="5891" width="18.375" style="48" bestFit="1" customWidth="1"/>
    <col min="5892" max="5892" width="16.375" style="48" customWidth="1"/>
    <col min="5893" max="5893" width="14.375" style="48" bestFit="1" customWidth="1"/>
    <col min="5894" max="6136" width="9.375" style="48"/>
    <col min="6137" max="6137" width="12.375" style="48" customWidth="1"/>
    <col min="6138" max="6138" width="52.375" style="48" customWidth="1"/>
    <col min="6139" max="6139" width="1" style="48" customWidth="1"/>
    <col min="6140" max="6140" width="18.375" style="48" customWidth="1"/>
    <col min="6141" max="6141" width="1.375" style="48" customWidth="1"/>
    <col min="6142" max="6142" width="18.375" style="48" customWidth="1"/>
    <col min="6143" max="6143" width="1.375" style="48" customWidth="1"/>
    <col min="6144" max="6144" width="1" style="48" customWidth="1"/>
    <col min="6145" max="6145" width="1.375" style="48" customWidth="1"/>
    <col min="6146" max="6146" width="13.375" style="48" bestFit="1" customWidth="1"/>
    <col min="6147" max="6147" width="18.375" style="48" bestFit="1" customWidth="1"/>
    <col min="6148" max="6148" width="16.375" style="48" customWidth="1"/>
    <col min="6149" max="6149" width="14.375" style="48" bestFit="1" customWidth="1"/>
    <col min="6150" max="6392" width="9.375" style="48"/>
    <col min="6393" max="6393" width="12.375" style="48" customWidth="1"/>
    <col min="6394" max="6394" width="52.375" style="48" customWidth="1"/>
    <col min="6395" max="6395" width="1" style="48" customWidth="1"/>
    <col min="6396" max="6396" width="18.375" style="48" customWidth="1"/>
    <col min="6397" max="6397" width="1.375" style="48" customWidth="1"/>
    <col min="6398" max="6398" width="18.375" style="48" customWidth="1"/>
    <col min="6399" max="6399" width="1.375" style="48" customWidth="1"/>
    <col min="6400" max="6400" width="1" style="48" customWidth="1"/>
    <col min="6401" max="6401" width="1.375" style="48" customWidth="1"/>
    <col min="6402" max="6402" width="13.375" style="48" bestFit="1" customWidth="1"/>
    <col min="6403" max="6403" width="18.375" style="48" bestFit="1" customWidth="1"/>
    <col min="6404" max="6404" width="16.375" style="48" customWidth="1"/>
    <col min="6405" max="6405" width="14.375" style="48" bestFit="1" customWidth="1"/>
    <col min="6406" max="6648" width="9.375" style="48"/>
    <col min="6649" max="6649" width="12.375" style="48" customWidth="1"/>
    <col min="6650" max="6650" width="52.375" style="48" customWidth="1"/>
    <col min="6651" max="6651" width="1" style="48" customWidth="1"/>
    <col min="6652" max="6652" width="18.375" style="48" customWidth="1"/>
    <col min="6653" max="6653" width="1.375" style="48" customWidth="1"/>
    <col min="6654" max="6654" width="18.375" style="48" customWidth="1"/>
    <col min="6655" max="6655" width="1.375" style="48" customWidth="1"/>
    <col min="6656" max="6656" width="1" style="48" customWidth="1"/>
    <col min="6657" max="6657" width="1.375" style="48" customWidth="1"/>
    <col min="6658" max="6658" width="13.375" style="48" bestFit="1" customWidth="1"/>
    <col min="6659" max="6659" width="18.375" style="48" bestFit="1" customWidth="1"/>
    <col min="6660" max="6660" width="16.375" style="48" customWidth="1"/>
    <col min="6661" max="6661" width="14.375" style="48" bestFit="1" customWidth="1"/>
    <col min="6662" max="6904" width="9.375" style="48"/>
    <col min="6905" max="6905" width="12.375" style="48" customWidth="1"/>
    <col min="6906" max="6906" width="52.375" style="48" customWidth="1"/>
    <col min="6907" max="6907" width="1" style="48" customWidth="1"/>
    <col min="6908" max="6908" width="18.375" style="48" customWidth="1"/>
    <col min="6909" max="6909" width="1.375" style="48" customWidth="1"/>
    <col min="6910" max="6910" width="18.375" style="48" customWidth="1"/>
    <col min="6911" max="6911" width="1.375" style="48" customWidth="1"/>
    <col min="6912" max="6912" width="1" style="48" customWidth="1"/>
    <col min="6913" max="6913" width="1.375" style="48" customWidth="1"/>
    <col min="6914" max="6914" width="13.375" style="48" bestFit="1" customWidth="1"/>
    <col min="6915" max="6915" width="18.375" style="48" bestFit="1" customWidth="1"/>
    <col min="6916" max="6916" width="16.375" style="48" customWidth="1"/>
    <col min="6917" max="6917" width="14.375" style="48" bestFit="1" customWidth="1"/>
    <col min="6918" max="7160" width="9.375" style="48"/>
    <col min="7161" max="7161" width="12.375" style="48" customWidth="1"/>
    <col min="7162" max="7162" width="52.375" style="48" customWidth="1"/>
    <col min="7163" max="7163" width="1" style="48" customWidth="1"/>
    <col min="7164" max="7164" width="18.375" style="48" customWidth="1"/>
    <col min="7165" max="7165" width="1.375" style="48" customWidth="1"/>
    <col min="7166" max="7166" width="18.375" style="48" customWidth="1"/>
    <col min="7167" max="7167" width="1.375" style="48" customWidth="1"/>
    <col min="7168" max="7168" width="1" style="48" customWidth="1"/>
    <col min="7169" max="7169" width="1.375" style="48" customWidth="1"/>
    <col min="7170" max="7170" width="13.375" style="48" bestFit="1" customWidth="1"/>
    <col min="7171" max="7171" width="18.375" style="48" bestFit="1" customWidth="1"/>
    <col min="7172" max="7172" width="16.375" style="48" customWidth="1"/>
    <col min="7173" max="7173" width="14.375" style="48" bestFit="1" customWidth="1"/>
    <col min="7174" max="7416" width="9.375" style="48"/>
    <col min="7417" max="7417" width="12.375" style="48" customWidth="1"/>
    <col min="7418" max="7418" width="52.375" style="48" customWidth="1"/>
    <col min="7419" max="7419" width="1" style="48" customWidth="1"/>
    <col min="7420" max="7420" width="18.375" style="48" customWidth="1"/>
    <col min="7421" max="7421" width="1.375" style="48" customWidth="1"/>
    <col min="7422" max="7422" width="18.375" style="48" customWidth="1"/>
    <col min="7423" max="7423" width="1.375" style="48" customWidth="1"/>
    <col min="7424" max="7424" width="1" style="48" customWidth="1"/>
    <col min="7425" max="7425" width="1.375" style="48" customWidth="1"/>
    <col min="7426" max="7426" width="13.375" style="48" bestFit="1" customWidth="1"/>
    <col min="7427" max="7427" width="18.375" style="48" bestFit="1" customWidth="1"/>
    <col min="7428" max="7428" width="16.375" style="48" customWidth="1"/>
    <col min="7429" max="7429" width="14.375" style="48" bestFit="1" customWidth="1"/>
    <col min="7430" max="7672" width="9.375" style="48"/>
    <col min="7673" max="7673" width="12.375" style="48" customWidth="1"/>
    <col min="7674" max="7674" width="52.375" style="48" customWidth="1"/>
    <col min="7675" max="7675" width="1" style="48" customWidth="1"/>
    <col min="7676" max="7676" width="18.375" style="48" customWidth="1"/>
    <col min="7677" max="7677" width="1.375" style="48" customWidth="1"/>
    <col min="7678" max="7678" width="18.375" style="48" customWidth="1"/>
    <col min="7679" max="7679" width="1.375" style="48" customWidth="1"/>
    <col min="7680" max="7680" width="1" style="48" customWidth="1"/>
    <col min="7681" max="7681" width="1.375" style="48" customWidth="1"/>
    <col min="7682" max="7682" width="13.375" style="48" bestFit="1" customWidth="1"/>
    <col min="7683" max="7683" width="18.375" style="48" bestFit="1" customWidth="1"/>
    <col min="7684" max="7684" width="16.375" style="48" customWidth="1"/>
    <col min="7685" max="7685" width="14.375" style="48" bestFit="1" customWidth="1"/>
    <col min="7686" max="7928" width="9.375" style="48"/>
    <col min="7929" max="7929" width="12.375" style="48" customWidth="1"/>
    <col min="7930" max="7930" width="52.375" style="48" customWidth="1"/>
    <col min="7931" max="7931" width="1" style="48" customWidth="1"/>
    <col min="7932" max="7932" width="18.375" style="48" customWidth="1"/>
    <col min="7933" max="7933" width="1.375" style="48" customWidth="1"/>
    <col min="7934" max="7934" width="18.375" style="48" customWidth="1"/>
    <col min="7935" max="7935" width="1.375" style="48" customWidth="1"/>
    <col min="7936" max="7936" width="1" style="48" customWidth="1"/>
    <col min="7937" max="7937" width="1.375" style="48" customWidth="1"/>
    <col min="7938" max="7938" width="13.375" style="48" bestFit="1" customWidth="1"/>
    <col min="7939" max="7939" width="18.375" style="48" bestFit="1" customWidth="1"/>
    <col min="7940" max="7940" width="16.375" style="48" customWidth="1"/>
    <col min="7941" max="7941" width="14.375" style="48" bestFit="1" customWidth="1"/>
    <col min="7942" max="8184" width="9.375" style="48"/>
    <col min="8185" max="8185" width="12.375" style="48" customWidth="1"/>
    <col min="8186" max="8186" width="52.375" style="48" customWidth="1"/>
    <col min="8187" max="8187" width="1" style="48" customWidth="1"/>
    <col min="8188" max="8188" width="18.375" style="48" customWidth="1"/>
    <col min="8189" max="8189" width="1.375" style="48" customWidth="1"/>
    <col min="8190" max="8190" width="18.375" style="48" customWidth="1"/>
    <col min="8191" max="8191" width="1.375" style="48" customWidth="1"/>
    <col min="8192" max="8192" width="1" style="48" customWidth="1"/>
    <col min="8193" max="8193" width="1.375" style="48" customWidth="1"/>
    <col min="8194" max="8194" width="13.375" style="48" bestFit="1" customWidth="1"/>
    <col min="8195" max="8195" width="18.375" style="48" bestFit="1" customWidth="1"/>
    <col min="8196" max="8196" width="16.375" style="48" customWidth="1"/>
    <col min="8197" max="8197" width="14.375" style="48" bestFit="1" customWidth="1"/>
    <col min="8198" max="8440" width="9.375" style="48"/>
    <col min="8441" max="8441" width="12.375" style="48" customWidth="1"/>
    <col min="8442" max="8442" width="52.375" style="48" customWidth="1"/>
    <col min="8443" max="8443" width="1" style="48" customWidth="1"/>
    <col min="8444" max="8444" width="18.375" style="48" customWidth="1"/>
    <col min="8445" max="8445" width="1.375" style="48" customWidth="1"/>
    <col min="8446" max="8446" width="18.375" style="48" customWidth="1"/>
    <col min="8447" max="8447" width="1.375" style="48" customWidth="1"/>
    <col min="8448" max="8448" width="1" style="48" customWidth="1"/>
    <col min="8449" max="8449" width="1.375" style="48" customWidth="1"/>
    <col min="8450" max="8450" width="13.375" style="48" bestFit="1" customWidth="1"/>
    <col min="8451" max="8451" width="18.375" style="48" bestFit="1" customWidth="1"/>
    <col min="8452" max="8452" width="16.375" style="48" customWidth="1"/>
    <col min="8453" max="8453" width="14.375" style="48" bestFit="1" customWidth="1"/>
    <col min="8454" max="8696" width="9.375" style="48"/>
    <col min="8697" max="8697" width="12.375" style="48" customWidth="1"/>
    <col min="8698" max="8698" width="52.375" style="48" customWidth="1"/>
    <col min="8699" max="8699" width="1" style="48" customWidth="1"/>
    <col min="8700" max="8700" width="18.375" style="48" customWidth="1"/>
    <col min="8701" max="8701" width="1.375" style="48" customWidth="1"/>
    <col min="8702" max="8702" width="18.375" style="48" customWidth="1"/>
    <col min="8703" max="8703" width="1.375" style="48" customWidth="1"/>
    <col min="8704" max="8704" width="1" style="48" customWidth="1"/>
    <col min="8705" max="8705" width="1.375" style="48" customWidth="1"/>
    <col min="8706" max="8706" width="13.375" style="48" bestFit="1" customWidth="1"/>
    <col min="8707" max="8707" width="18.375" style="48" bestFit="1" customWidth="1"/>
    <col min="8708" max="8708" width="16.375" style="48" customWidth="1"/>
    <col min="8709" max="8709" width="14.375" style="48" bestFit="1" customWidth="1"/>
    <col min="8710" max="8952" width="9.375" style="48"/>
    <col min="8953" max="8953" width="12.375" style="48" customWidth="1"/>
    <col min="8954" max="8954" width="52.375" style="48" customWidth="1"/>
    <col min="8955" max="8955" width="1" style="48" customWidth="1"/>
    <col min="8956" max="8956" width="18.375" style="48" customWidth="1"/>
    <col min="8957" max="8957" width="1.375" style="48" customWidth="1"/>
    <col min="8958" max="8958" width="18.375" style="48" customWidth="1"/>
    <col min="8959" max="8959" width="1.375" style="48" customWidth="1"/>
    <col min="8960" max="8960" width="1" style="48" customWidth="1"/>
    <col min="8961" max="8961" width="1.375" style="48" customWidth="1"/>
    <col min="8962" max="8962" width="13.375" style="48" bestFit="1" customWidth="1"/>
    <col min="8963" max="8963" width="18.375" style="48" bestFit="1" customWidth="1"/>
    <col min="8964" max="8964" width="16.375" style="48" customWidth="1"/>
    <col min="8965" max="8965" width="14.375" style="48" bestFit="1" customWidth="1"/>
    <col min="8966" max="9208" width="9.375" style="48"/>
    <col min="9209" max="9209" width="12.375" style="48" customWidth="1"/>
    <col min="9210" max="9210" width="52.375" style="48" customWidth="1"/>
    <col min="9211" max="9211" width="1" style="48" customWidth="1"/>
    <col min="9212" max="9212" width="18.375" style="48" customWidth="1"/>
    <col min="9213" max="9213" width="1.375" style="48" customWidth="1"/>
    <col min="9214" max="9214" width="18.375" style="48" customWidth="1"/>
    <col min="9215" max="9215" width="1.375" style="48" customWidth="1"/>
    <col min="9216" max="9216" width="1" style="48" customWidth="1"/>
    <col min="9217" max="9217" width="1.375" style="48" customWidth="1"/>
    <col min="9218" max="9218" width="13.375" style="48" bestFit="1" customWidth="1"/>
    <col min="9219" max="9219" width="18.375" style="48" bestFit="1" customWidth="1"/>
    <col min="9220" max="9220" width="16.375" style="48" customWidth="1"/>
    <col min="9221" max="9221" width="14.375" style="48" bestFit="1" customWidth="1"/>
    <col min="9222" max="9464" width="9.375" style="48"/>
    <col min="9465" max="9465" width="12.375" style="48" customWidth="1"/>
    <col min="9466" max="9466" width="52.375" style="48" customWidth="1"/>
    <col min="9467" max="9467" width="1" style="48" customWidth="1"/>
    <col min="9468" max="9468" width="18.375" style="48" customWidth="1"/>
    <col min="9469" max="9469" width="1.375" style="48" customWidth="1"/>
    <col min="9470" max="9470" width="18.375" style="48" customWidth="1"/>
    <col min="9471" max="9471" width="1.375" style="48" customWidth="1"/>
    <col min="9472" max="9472" width="1" style="48" customWidth="1"/>
    <col min="9473" max="9473" width="1.375" style="48" customWidth="1"/>
    <col min="9474" max="9474" width="13.375" style="48" bestFit="1" customWidth="1"/>
    <col min="9475" max="9475" width="18.375" style="48" bestFit="1" customWidth="1"/>
    <col min="9476" max="9476" width="16.375" style="48" customWidth="1"/>
    <col min="9477" max="9477" width="14.375" style="48" bestFit="1" customWidth="1"/>
    <col min="9478" max="9720" width="9.375" style="48"/>
    <col min="9721" max="9721" width="12.375" style="48" customWidth="1"/>
    <col min="9722" max="9722" width="52.375" style="48" customWidth="1"/>
    <col min="9723" max="9723" width="1" style="48" customWidth="1"/>
    <col min="9724" max="9724" width="18.375" style="48" customWidth="1"/>
    <col min="9725" max="9725" width="1.375" style="48" customWidth="1"/>
    <col min="9726" max="9726" width="18.375" style="48" customWidth="1"/>
    <col min="9727" max="9727" width="1.375" style="48" customWidth="1"/>
    <col min="9728" max="9728" width="1" style="48" customWidth="1"/>
    <col min="9729" max="9729" width="1.375" style="48" customWidth="1"/>
    <col min="9730" max="9730" width="13.375" style="48" bestFit="1" customWidth="1"/>
    <col min="9731" max="9731" width="18.375" style="48" bestFit="1" customWidth="1"/>
    <col min="9732" max="9732" width="16.375" style="48" customWidth="1"/>
    <col min="9733" max="9733" width="14.375" style="48" bestFit="1" customWidth="1"/>
    <col min="9734" max="9976" width="9.375" style="48"/>
    <col min="9977" max="9977" width="12.375" style="48" customWidth="1"/>
    <col min="9978" max="9978" width="52.375" style="48" customWidth="1"/>
    <col min="9979" max="9979" width="1" style="48" customWidth="1"/>
    <col min="9980" max="9980" width="18.375" style="48" customWidth="1"/>
    <col min="9981" max="9981" width="1.375" style="48" customWidth="1"/>
    <col min="9982" max="9982" width="18.375" style="48" customWidth="1"/>
    <col min="9983" max="9983" width="1.375" style="48" customWidth="1"/>
    <col min="9984" max="9984" width="1" style="48" customWidth="1"/>
    <col min="9985" max="9985" width="1.375" style="48" customWidth="1"/>
    <col min="9986" max="9986" width="13.375" style="48" bestFit="1" customWidth="1"/>
    <col min="9987" max="9987" width="18.375" style="48" bestFit="1" customWidth="1"/>
    <col min="9988" max="9988" width="16.375" style="48" customWidth="1"/>
    <col min="9989" max="9989" width="14.375" style="48" bestFit="1" customWidth="1"/>
    <col min="9990" max="10232" width="9.375" style="48"/>
    <col min="10233" max="10233" width="12.375" style="48" customWidth="1"/>
    <col min="10234" max="10234" width="52.375" style="48" customWidth="1"/>
    <col min="10235" max="10235" width="1" style="48" customWidth="1"/>
    <col min="10236" max="10236" width="18.375" style="48" customWidth="1"/>
    <col min="10237" max="10237" width="1.375" style="48" customWidth="1"/>
    <col min="10238" max="10238" width="18.375" style="48" customWidth="1"/>
    <col min="10239" max="10239" width="1.375" style="48" customWidth="1"/>
    <col min="10240" max="10240" width="1" style="48" customWidth="1"/>
    <col min="10241" max="10241" width="1.375" style="48" customWidth="1"/>
    <col min="10242" max="10242" width="13.375" style="48" bestFit="1" customWidth="1"/>
    <col min="10243" max="10243" width="18.375" style="48" bestFit="1" customWidth="1"/>
    <col min="10244" max="10244" width="16.375" style="48" customWidth="1"/>
    <col min="10245" max="10245" width="14.375" style="48" bestFit="1" customWidth="1"/>
    <col min="10246" max="10488" width="9.375" style="48"/>
    <col min="10489" max="10489" width="12.375" style="48" customWidth="1"/>
    <col min="10490" max="10490" width="52.375" style="48" customWidth="1"/>
    <col min="10491" max="10491" width="1" style="48" customWidth="1"/>
    <col min="10492" max="10492" width="18.375" style="48" customWidth="1"/>
    <col min="10493" max="10493" width="1.375" style="48" customWidth="1"/>
    <col min="10494" max="10494" width="18.375" style="48" customWidth="1"/>
    <col min="10495" max="10495" width="1.375" style="48" customWidth="1"/>
    <col min="10496" max="10496" width="1" style="48" customWidth="1"/>
    <col min="10497" max="10497" width="1.375" style="48" customWidth="1"/>
    <col min="10498" max="10498" width="13.375" style="48" bestFit="1" customWidth="1"/>
    <col min="10499" max="10499" width="18.375" style="48" bestFit="1" customWidth="1"/>
    <col min="10500" max="10500" width="16.375" style="48" customWidth="1"/>
    <col min="10501" max="10501" width="14.375" style="48" bestFit="1" customWidth="1"/>
    <col min="10502" max="10744" width="9.375" style="48"/>
    <col min="10745" max="10745" width="12.375" style="48" customWidth="1"/>
    <col min="10746" max="10746" width="52.375" style="48" customWidth="1"/>
    <col min="10747" max="10747" width="1" style="48" customWidth="1"/>
    <col min="10748" max="10748" width="18.375" style="48" customWidth="1"/>
    <col min="10749" max="10749" width="1.375" style="48" customWidth="1"/>
    <col min="10750" max="10750" width="18.375" style="48" customWidth="1"/>
    <col min="10751" max="10751" width="1.375" style="48" customWidth="1"/>
    <col min="10752" max="10752" width="1" style="48" customWidth="1"/>
    <col min="10753" max="10753" width="1.375" style="48" customWidth="1"/>
    <col min="10754" max="10754" width="13.375" style="48" bestFit="1" customWidth="1"/>
    <col min="10755" max="10755" width="18.375" style="48" bestFit="1" customWidth="1"/>
    <col min="10756" max="10756" width="16.375" style="48" customWidth="1"/>
    <col min="10757" max="10757" width="14.375" style="48" bestFit="1" customWidth="1"/>
    <col min="10758" max="11000" width="9.375" style="48"/>
    <col min="11001" max="11001" width="12.375" style="48" customWidth="1"/>
    <col min="11002" max="11002" width="52.375" style="48" customWidth="1"/>
    <col min="11003" max="11003" width="1" style="48" customWidth="1"/>
    <col min="11004" max="11004" width="18.375" style="48" customWidth="1"/>
    <col min="11005" max="11005" width="1.375" style="48" customWidth="1"/>
    <col min="11006" max="11006" width="18.375" style="48" customWidth="1"/>
    <col min="11007" max="11007" width="1.375" style="48" customWidth="1"/>
    <col min="11008" max="11008" width="1" style="48" customWidth="1"/>
    <col min="11009" max="11009" width="1.375" style="48" customWidth="1"/>
    <col min="11010" max="11010" width="13.375" style="48" bestFit="1" customWidth="1"/>
    <col min="11011" max="11011" width="18.375" style="48" bestFit="1" customWidth="1"/>
    <col min="11012" max="11012" width="16.375" style="48" customWidth="1"/>
    <col min="11013" max="11013" width="14.375" style="48" bestFit="1" customWidth="1"/>
    <col min="11014" max="11256" width="9.375" style="48"/>
    <col min="11257" max="11257" width="12.375" style="48" customWidth="1"/>
    <col min="11258" max="11258" width="52.375" style="48" customWidth="1"/>
    <col min="11259" max="11259" width="1" style="48" customWidth="1"/>
    <col min="11260" max="11260" width="18.375" style="48" customWidth="1"/>
    <col min="11261" max="11261" width="1.375" style="48" customWidth="1"/>
    <col min="11262" max="11262" width="18.375" style="48" customWidth="1"/>
    <col min="11263" max="11263" width="1.375" style="48" customWidth="1"/>
    <col min="11264" max="11264" width="1" style="48" customWidth="1"/>
    <col min="11265" max="11265" width="1.375" style="48" customWidth="1"/>
    <col min="11266" max="11266" width="13.375" style="48" bestFit="1" customWidth="1"/>
    <col min="11267" max="11267" width="18.375" style="48" bestFit="1" customWidth="1"/>
    <col min="11268" max="11268" width="16.375" style="48" customWidth="1"/>
    <col min="11269" max="11269" width="14.375" style="48" bestFit="1" customWidth="1"/>
    <col min="11270" max="11512" width="9.375" style="48"/>
    <col min="11513" max="11513" width="12.375" style="48" customWidth="1"/>
    <col min="11514" max="11514" width="52.375" style="48" customWidth="1"/>
    <col min="11515" max="11515" width="1" style="48" customWidth="1"/>
    <col min="11516" max="11516" width="18.375" style="48" customWidth="1"/>
    <col min="11517" max="11517" width="1.375" style="48" customWidth="1"/>
    <col min="11518" max="11518" width="18.375" style="48" customWidth="1"/>
    <col min="11519" max="11519" width="1.375" style="48" customWidth="1"/>
    <col min="11520" max="11520" width="1" style="48" customWidth="1"/>
    <col min="11521" max="11521" width="1.375" style="48" customWidth="1"/>
    <col min="11522" max="11522" width="13.375" style="48" bestFit="1" customWidth="1"/>
    <col min="11523" max="11523" width="18.375" style="48" bestFit="1" customWidth="1"/>
    <col min="11524" max="11524" width="16.375" style="48" customWidth="1"/>
    <col min="11525" max="11525" width="14.375" style="48" bestFit="1" customWidth="1"/>
    <col min="11526" max="11768" width="9.375" style="48"/>
    <col min="11769" max="11769" width="12.375" style="48" customWidth="1"/>
    <col min="11770" max="11770" width="52.375" style="48" customWidth="1"/>
    <col min="11771" max="11771" width="1" style="48" customWidth="1"/>
    <col min="11772" max="11772" width="18.375" style="48" customWidth="1"/>
    <col min="11773" max="11773" width="1.375" style="48" customWidth="1"/>
    <col min="11774" max="11774" width="18.375" style="48" customWidth="1"/>
    <col min="11775" max="11775" width="1.375" style="48" customWidth="1"/>
    <col min="11776" max="11776" width="1" style="48" customWidth="1"/>
    <col min="11777" max="11777" width="1.375" style="48" customWidth="1"/>
    <col min="11778" max="11778" width="13.375" style="48" bestFit="1" customWidth="1"/>
    <col min="11779" max="11779" width="18.375" style="48" bestFit="1" customWidth="1"/>
    <col min="11780" max="11780" width="16.375" style="48" customWidth="1"/>
    <col min="11781" max="11781" width="14.375" style="48" bestFit="1" customWidth="1"/>
    <col min="11782" max="12024" width="9.375" style="48"/>
    <col min="12025" max="12025" width="12.375" style="48" customWidth="1"/>
    <col min="12026" max="12026" width="52.375" style="48" customWidth="1"/>
    <col min="12027" max="12027" width="1" style="48" customWidth="1"/>
    <col min="12028" max="12028" width="18.375" style="48" customWidth="1"/>
    <col min="12029" max="12029" width="1.375" style="48" customWidth="1"/>
    <col min="12030" max="12030" width="18.375" style="48" customWidth="1"/>
    <col min="12031" max="12031" width="1.375" style="48" customWidth="1"/>
    <col min="12032" max="12032" width="1" style="48" customWidth="1"/>
    <col min="12033" max="12033" width="1.375" style="48" customWidth="1"/>
    <col min="12034" max="12034" width="13.375" style="48" bestFit="1" customWidth="1"/>
    <col min="12035" max="12035" width="18.375" style="48" bestFit="1" customWidth="1"/>
    <col min="12036" max="12036" width="16.375" style="48" customWidth="1"/>
    <col min="12037" max="12037" width="14.375" style="48" bestFit="1" customWidth="1"/>
    <col min="12038" max="12280" width="9.375" style="48"/>
    <col min="12281" max="12281" width="12.375" style="48" customWidth="1"/>
    <col min="12282" max="12282" width="52.375" style="48" customWidth="1"/>
    <col min="12283" max="12283" width="1" style="48" customWidth="1"/>
    <col min="12284" max="12284" width="18.375" style="48" customWidth="1"/>
    <col min="12285" max="12285" width="1.375" style="48" customWidth="1"/>
    <col min="12286" max="12286" width="18.375" style="48" customWidth="1"/>
    <col min="12287" max="12287" width="1.375" style="48" customWidth="1"/>
    <col min="12288" max="12288" width="1" style="48" customWidth="1"/>
    <col min="12289" max="12289" width="1.375" style="48" customWidth="1"/>
    <col min="12290" max="12290" width="13.375" style="48" bestFit="1" customWidth="1"/>
    <col min="12291" max="12291" width="18.375" style="48" bestFit="1" customWidth="1"/>
    <col min="12292" max="12292" width="16.375" style="48" customWidth="1"/>
    <col min="12293" max="12293" width="14.375" style="48" bestFit="1" customWidth="1"/>
    <col min="12294" max="12536" width="9.375" style="48"/>
    <col min="12537" max="12537" width="12.375" style="48" customWidth="1"/>
    <col min="12538" max="12538" width="52.375" style="48" customWidth="1"/>
    <col min="12539" max="12539" width="1" style="48" customWidth="1"/>
    <col min="12540" max="12540" width="18.375" style="48" customWidth="1"/>
    <col min="12541" max="12541" width="1.375" style="48" customWidth="1"/>
    <col min="12542" max="12542" width="18.375" style="48" customWidth="1"/>
    <col min="12543" max="12543" width="1.375" style="48" customWidth="1"/>
    <col min="12544" max="12544" width="1" style="48" customWidth="1"/>
    <col min="12545" max="12545" width="1.375" style="48" customWidth="1"/>
    <col min="12546" max="12546" width="13.375" style="48" bestFit="1" customWidth="1"/>
    <col min="12547" max="12547" width="18.375" style="48" bestFit="1" customWidth="1"/>
    <col min="12548" max="12548" width="16.375" style="48" customWidth="1"/>
    <col min="12549" max="12549" width="14.375" style="48" bestFit="1" customWidth="1"/>
    <col min="12550" max="12792" width="9.375" style="48"/>
    <col min="12793" max="12793" width="12.375" style="48" customWidth="1"/>
    <col min="12794" max="12794" width="52.375" style="48" customWidth="1"/>
    <col min="12795" max="12795" width="1" style="48" customWidth="1"/>
    <col min="12796" max="12796" width="18.375" style="48" customWidth="1"/>
    <col min="12797" max="12797" width="1.375" style="48" customWidth="1"/>
    <col min="12798" max="12798" width="18.375" style="48" customWidth="1"/>
    <col min="12799" max="12799" width="1.375" style="48" customWidth="1"/>
    <col min="12800" max="12800" width="1" style="48" customWidth="1"/>
    <col min="12801" max="12801" width="1.375" style="48" customWidth="1"/>
    <col min="12802" max="12802" width="13.375" style="48" bestFit="1" customWidth="1"/>
    <col min="12803" max="12803" width="18.375" style="48" bestFit="1" customWidth="1"/>
    <col min="12804" max="12804" width="16.375" style="48" customWidth="1"/>
    <col min="12805" max="12805" width="14.375" style="48" bestFit="1" customWidth="1"/>
    <col min="12806" max="13048" width="9.375" style="48"/>
    <col min="13049" max="13049" width="12.375" style="48" customWidth="1"/>
    <col min="13050" max="13050" width="52.375" style="48" customWidth="1"/>
    <col min="13051" max="13051" width="1" style="48" customWidth="1"/>
    <col min="13052" max="13052" width="18.375" style="48" customWidth="1"/>
    <col min="13053" max="13053" width="1.375" style="48" customWidth="1"/>
    <col min="13054" max="13054" width="18.375" style="48" customWidth="1"/>
    <col min="13055" max="13055" width="1.375" style="48" customWidth="1"/>
    <col min="13056" max="13056" width="1" style="48" customWidth="1"/>
    <col min="13057" max="13057" width="1.375" style="48" customWidth="1"/>
    <col min="13058" max="13058" width="13.375" style="48" bestFit="1" customWidth="1"/>
    <col min="13059" max="13059" width="18.375" style="48" bestFit="1" customWidth="1"/>
    <col min="13060" max="13060" width="16.375" style="48" customWidth="1"/>
    <col min="13061" max="13061" width="14.375" style="48" bestFit="1" customWidth="1"/>
    <col min="13062" max="13304" width="9.375" style="48"/>
    <col min="13305" max="13305" width="12.375" style="48" customWidth="1"/>
    <col min="13306" max="13306" width="52.375" style="48" customWidth="1"/>
    <col min="13307" max="13307" width="1" style="48" customWidth="1"/>
    <col min="13308" max="13308" width="18.375" style="48" customWidth="1"/>
    <col min="13309" max="13309" width="1.375" style="48" customWidth="1"/>
    <col min="13310" max="13310" width="18.375" style="48" customWidth="1"/>
    <col min="13311" max="13311" width="1.375" style="48" customWidth="1"/>
    <col min="13312" max="13312" width="1" style="48" customWidth="1"/>
    <col min="13313" max="13313" width="1.375" style="48" customWidth="1"/>
    <col min="13314" max="13314" width="13.375" style="48" bestFit="1" customWidth="1"/>
    <col min="13315" max="13315" width="18.375" style="48" bestFit="1" customWidth="1"/>
    <col min="13316" max="13316" width="16.375" style="48" customWidth="1"/>
    <col min="13317" max="13317" width="14.375" style="48" bestFit="1" customWidth="1"/>
    <col min="13318" max="13560" width="9.375" style="48"/>
    <col min="13561" max="13561" width="12.375" style="48" customWidth="1"/>
    <col min="13562" max="13562" width="52.375" style="48" customWidth="1"/>
    <col min="13563" max="13563" width="1" style="48" customWidth="1"/>
    <col min="13564" max="13564" width="18.375" style="48" customWidth="1"/>
    <col min="13565" max="13565" width="1.375" style="48" customWidth="1"/>
    <col min="13566" max="13566" width="18.375" style="48" customWidth="1"/>
    <col min="13567" max="13567" width="1.375" style="48" customWidth="1"/>
    <col min="13568" max="13568" width="1" style="48" customWidth="1"/>
    <col min="13569" max="13569" width="1.375" style="48" customWidth="1"/>
    <col min="13570" max="13570" width="13.375" style="48" bestFit="1" customWidth="1"/>
    <col min="13571" max="13571" width="18.375" style="48" bestFit="1" customWidth="1"/>
    <col min="13572" max="13572" width="16.375" style="48" customWidth="1"/>
    <col min="13573" max="13573" width="14.375" style="48" bestFit="1" customWidth="1"/>
    <col min="13574" max="13816" width="9.375" style="48"/>
    <col min="13817" max="13817" width="12.375" style="48" customWidth="1"/>
    <col min="13818" max="13818" width="52.375" style="48" customWidth="1"/>
    <col min="13819" max="13819" width="1" style="48" customWidth="1"/>
    <col min="13820" max="13820" width="18.375" style="48" customWidth="1"/>
    <col min="13821" max="13821" width="1.375" style="48" customWidth="1"/>
    <col min="13822" max="13822" width="18.375" style="48" customWidth="1"/>
    <col min="13823" max="13823" width="1.375" style="48" customWidth="1"/>
    <col min="13824" max="13824" width="1" style="48" customWidth="1"/>
    <col min="13825" max="13825" width="1.375" style="48" customWidth="1"/>
    <col min="13826" max="13826" width="13.375" style="48" bestFit="1" customWidth="1"/>
    <col min="13827" max="13827" width="18.375" style="48" bestFit="1" customWidth="1"/>
    <col min="13828" max="13828" width="16.375" style="48" customWidth="1"/>
    <col min="13829" max="13829" width="14.375" style="48" bestFit="1" customWidth="1"/>
    <col min="13830" max="14072" width="9.375" style="48"/>
    <col min="14073" max="14073" width="12.375" style="48" customWidth="1"/>
    <col min="14074" max="14074" width="52.375" style="48" customWidth="1"/>
    <col min="14075" max="14075" width="1" style="48" customWidth="1"/>
    <col min="14076" max="14076" width="18.375" style="48" customWidth="1"/>
    <col min="14077" max="14077" width="1.375" style="48" customWidth="1"/>
    <col min="14078" max="14078" width="18.375" style="48" customWidth="1"/>
    <col min="14079" max="14079" width="1.375" style="48" customWidth="1"/>
    <col min="14080" max="14080" width="1" style="48" customWidth="1"/>
    <col min="14081" max="14081" width="1.375" style="48" customWidth="1"/>
    <col min="14082" max="14082" width="13.375" style="48" bestFit="1" customWidth="1"/>
    <col min="14083" max="14083" width="18.375" style="48" bestFit="1" customWidth="1"/>
    <col min="14084" max="14084" width="16.375" style="48" customWidth="1"/>
    <col min="14085" max="14085" width="14.375" style="48" bestFit="1" customWidth="1"/>
    <col min="14086" max="14328" width="9.375" style="48"/>
    <col min="14329" max="14329" width="12.375" style="48" customWidth="1"/>
    <col min="14330" max="14330" width="52.375" style="48" customWidth="1"/>
    <col min="14331" max="14331" width="1" style="48" customWidth="1"/>
    <col min="14332" max="14332" width="18.375" style="48" customWidth="1"/>
    <col min="14333" max="14333" width="1.375" style="48" customWidth="1"/>
    <col min="14334" max="14334" width="18.375" style="48" customWidth="1"/>
    <col min="14335" max="14335" width="1.375" style="48" customWidth="1"/>
    <col min="14336" max="14336" width="1" style="48" customWidth="1"/>
    <col min="14337" max="14337" width="1.375" style="48" customWidth="1"/>
    <col min="14338" max="14338" width="13.375" style="48" bestFit="1" customWidth="1"/>
    <col min="14339" max="14339" width="18.375" style="48" bestFit="1" customWidth="1"/>
    <col min="14340" max="14340" width="16.375" style="48" customWidth="1"/>
    <col min="14341" max="14341" width="14.375" style="48" bestFit="1" customWidth="1"/>
    <col min="14342" max="14584" width="9.375" style="48"/>
    <col min="14585" max="14585" width="12.375" style="48" customWidth="1"/>
    <col min="14586" max="14586" width="52.375" style="48" customWidth="1"/>
    <col min="14587" max="14587" width="1" style="48" customWidth="1"/>
    <col min="14588" max="14588" width="18.375" style="48" customWidth="1"/>
    <col min="14589" max="14589" width="1.375" style="48" customWidth="1"/>
    <col min="14590" max="14590" width="18.375" style="48" customWidth="1"/>
    <col min="14591" max="14591" width="1.375" style="48" customWidth="1"/>
    <col min="14592" max="14592" width="1" style="48" customWidth="1"/>
    <col min="14593" max="14593" width="1.375" style="48" customWidth="1"/>
    <col min="14594" max="14594" width="13.375" style="48" bestFit="1" customWidth="1"/>
    <col min="14595" max="14595" width="18.375" style="48" bestFit="1" customWidth="1"/>
    <col min="14596" max="14596" width="16.375" style="48" customWidth="1"/>
    <col min="14597" max="14597" width="14.375" style="48" bestFit="1" customWidth="1"/>
    <col min="14598" max="14840" width="9.375" style="48"/>
    <col min="14841" max="14841" width="12.375" style="48" customWidth="1"/>
    <col min="14842" max="14842" width="52.375" style="48" customWidth="1"/>
    <col min="14843" max="14843" width="1" style="48" customWidth="1"/>
    <col min="14844" max="14844" width="18.375" style="48" customWidth="1"/>
    <col min="14845" max="14845" width="1.375" style="48" customWidth="1"/>
    <col min="14846" max="14846" width="18.375" style="48" customWidth="1"/>
    <col min="14847" max="14847" width="1.375" style="48" customWidth="1"/>
    <col min="14848" max="14848" width="1" style="48" customWidth="1"/>
    <col min="14849" max="14849" width="1.375" style="48" customWidth="1"/>
    <col min="14850" max="14850" width="13.375" style="48" bestFit="1" customWidth="1"/>
    <col min="14851" max="14851" width="18.375" style="48" bestFit="1" customWidth="1"/>
    <col min="14852" max="14852" width="16.375" style="48" customWidth="1"/>
    <col min="14853" max="14853" width="14.375" style="48" bestFit="1" customWidth="1"/>
    <col min="14854" max="15096" width="9.375" style="48"/>
    <col min="15097" max="15097" width="12.375" style="48" customWidth="1"/>
    <col min="15098" max="15098" width="52.375" style="48" customWidth="1"/>
    <col min="15099" max="15099" width="1" style="48" customWidth="1"/>
    <col min="15100" max="15100" width="18.375" style="48" customWidth="1"/>
    <col min="15101" max="15101" width="1.375" style="48" customWidth="1"/>
    <col min="15102" max="15102" width="18.375" style="48" customWidth="1"/>
    <col min="15103" max="15103" width="1.375" style="48" customWidth="1"/>
    <col min="15104" max="15104" width="1" style="48" customWidth="1"/>
    <col min="15105" max="15105" width="1.375" style="48" customWidth="1"/>
    <col min="15106" max="15106" width="13.375" style="48" bestFit="1" customWidth="1"/>
    <col min="15107" max="15107" width="18.375" style="48" bestFit="1" customWidth="1"/>
    <col min="15108" max="15108" width="16.375" style="48" customWidth="1"/>
    <col min="15109" max="15109" width="14.375" style="48" bestFit="1" customWidth="1"/>
    <col min="15110" max="15352" width="9.375" style="48"/>
    <col min="15353" max="15353" width="12.375" style="48" customWidth="1"/>
    <col min="15354" max="15354" width="52.375" style="48" customWidth="1"/>
    <col min="15355" max="15355" width="1" style="48" customWidth="1"/>
    <col min="15356" max="15356" width="18.375" style="48" customWidth="1"/>
    <col min="15357" max="15357" width="1.375" style="48" customWidth="1"/>
    <col min="15358" max="15358" width="18.375" style="48" customWidth="1"/>
    <col min="15359" max="15359" width="1.375" style="48" customWidth="1"/>
    <col min="15360" max="15360" width="1" style="48" customWidth="1"/>
    <col min="15361" max="15361" width="1.375" style="48" customWidth="1"/>
    <col min="15362" max="15362" width="13.375" style="48" bestFit="1" customWidth="1"/>
    <col min="15363" max="15363" width="18.375" style="48" bestFit="1" customWidth="1"/>
    <col min="15364" max="15364" width="16.375" style="48" customWidth="1"/>
    <col min="15365" max="15365" width="14.375" style="48" bestFit="1" customWidth="1"/>
    <col min="15366" max="15608" width="9.375" style="48"/>
    <col min="15609" max="15609" width="12.375" style="48" customWidth="1"/>
    <col min="15610" max="15610" width="52.375" style="48" customWidth="1"/>
    <col min="15611" max="15611" width="1" style="48" customWidth="1"/>
    <col min="15612" max="15612" width="18.375" style="48" customWidth="1"/>
    <col min="15613" max="15613" width="1.375" style="48" customWidth="1"/>
    <col min="15614" max="15614" width="18.375" style="48" customWidth="1"/>
    <col min="15615" max="15615" width="1.375" style="48" customWidth="1"/>
    <col min="15616" max="15616" width="1" style="48" customWidth="1"/>
    <col min="15617" max="15617" width="1.375" style="48" customWidth="1"/>
    <col min="15618" max="15618" width="13.375" style="48" bestFit="1" customWidth="1"/>
    <col min="15619" max="15619" width="18.375" style="48" bestFit="1" customWidth="1"/>
    <col min="15620" max="15620" width="16.375" style="48" customWidth="1"/>
    <col min="15621" max="15621" width="14.375" style="48" bestFit="1" customWidth="1"/>
    <col min="15622" max="15864" width="9.375" style="48"/>
    <col min="15865" max="15865" width="12.375" style="48" customWidth="1"/>
    <col min="15866" max="15866" width="52.375" style="48" customWidth="1"/>
    <col min="15867" max="15867" width="1" style="48" customWidth="1"/>
    <col min="15868" max="15868" width="18.375" style="48" customWidth="1"/>
    <col min="15869" max="15869" width="1.375" style="48" customWidth="1"/>
    <col min="15870" max="15870" width="18.375" style="48" customWidth="1"/>
    <col min="15871" max="15871" width="1.375" style="48" customWidth="1"/>
    <col min="15872" max="15872" width="1" style="48" customWidth="1"/>
    <col min="15873" max="15873" width="1.375" style="48" customWidth="1"/>
    <col min="15874" max="15874" width="13.375" style="48" bestFit="1" customWidth="1"/>
    <col min="15875" max="15875" width="18.375" style="48" bestFit="1" customWidth="1"/>
    <col min="15876" max="15876" width="16.375" style="48" customWidth="1"/>
    <col min="15877" max="15877" width="14.375" style="48" bestFit="1" customWidth="1"/>
    <col min="15878" max="16120" width="9.375" style="48"/>
    <col min="16121" max="16121" width="12.375" style="48" customWidth="1"/>
    <col min="16122" max="16122" width="52.375" style="48" customWidth="1"/>
    <col min="16123" max="16123" width="1" style="48" customWidth="1"/>
    <col min="16124" max="16124" width="18.375" style="48" customWidth="1"/>
    <col min="16125" max="16125" width="1.375" style="48" customWidth="1"/>
    <col min="16126" max="16126" width="18.375" style="48" customWidth="1"/>
    <col min="16127" max="16127" width="1.375" style="48" customWidth="1"/>
    <col min="16128" max="16128" width="1" style="48" customWidth="1"/>
    <col min="16129" max="16129" width="1.375" style="48" customWidth="1"/>
    <col min="16130" max="16130" width="13.375" style="48" bestFit="1" customWidth="1"/>
    <col min="16131" max="16131" width="18.375" style="48" bestFit="1" customWidth="1"/>
    <col min="16132" max="16132" width="16.375" style="48" customWidth="1"/>
    <col min="16133" max="16133" width="14.375" style="48" bestFit="1" customWidth="1"/>
    <col min="16134" max="16384" width="9.375" style="48"/>
  </cols>
  <sheetData>
    <row r="1" spans="2:5" x14ac:dyDescent="0.2">
      <c r="B1" s="210" t="str">
        <f>'قائمة الدخل'!B1:G1</f>
        <v>شركة معرض الكيف للسيارات</v>
      </c>
      <c r="C1" s="210"/>
      <c r="D1" s="210"/>
      <c r="E1" s="210"/>
    </row>
    <row r="2" spans="2:5" x14ac:dyDescent="0.2">
      <c r="B2" s="212" t="str">
        <f>'المركز المالي'!B2</f>
        <v>شركة ذات مسؤولية محدودة</v>
      </c>
      <c r="C2" s="212"/>
      <c r="D2" s="212"/>
      <c r="E2" s="212"/>
    </row>
    <row r="3" spans="2:5" x14ac:dyDescent="0.2">
      <c r="B3" s="210" t="s">
        <v>99</v>
      </c>
      <c r="C3" s="210"/>
      <c r="D3" s="210"/>
      <c r="E3" s="210"/>
    </row>
    <row r="4" spans="2:5" x14ac:dyDescent="0.2">
      <c r="B4" s="152" t="str">
        <f>'قائمة التغيرات'!B4</f>
        <v>للفترة  المالية المنتهية في 31 ديسمبر 2024م</v>
      </c>
      <c r="C4" s="152"/>
      <c r="D4" s="152"/>
      <c r="E4" s="152"/>
    </row>
    <row r="5" spans="2:5" x14ac:dyDescent="0.2">
      <c r="B5" s="101" t="s">
        <v>24</v>
      </c>
      <c r="C5" s="101"/>
      <c r="D5" s="101"/>
      <c r="E5" s="49"/>
    </row>
    <row r="6" spans="2:5" x14ac:dyDescent="0.2">
      <c r="B6" s="152"/>
      <c r="C6" s="152"/>
      <c r="D6" s="152"/>
      <c r="E6" s="152"/>
    </row>
    <row r="7" spans="2:5" x14ac:dyDescent="0.2">
      <c r="B7" s="53"/>
      <c r="C7" s="51" t="str">
        <f>'المركز المالي'!E7</f>
        <v>31 ديسمبر 2024م</v>
      </c>
      <c r="D7" s="53"/>
      <c r="E7" s="51" t="str">
        <f>'المركز المالي'!G7</f>
        <v>31 ديسمبر 2023م</v>
      </c>
    </row>
    <row r="8" spans="2:5" x14ac:dyDescent="0.2">
      <c r="B8" s="126" t="s">
        <v>29</v>
      </c>
      <c r="C8" s="102"/>
      <c r="D8" s="126"/>
      <c r="E8" s="102"/>
    </row>
    <row r="9" spans="2:5" x14ac:dyDescent="0.2">
      <c r="B9" s="26" t="s">
        <v>30</v>
      </c>
      <c r="C9" s="11">
        <f>'قائمة الدخل'!E22</f>
        <v>4052587.7728813561</v>
      </c>
      <c r="D9" s="26"/>
      <c r="E9" s="11">
        <f>'قائمة الدخل'!G22</f>
        <v>1579709</v>
      </c>
    </row>
    <row r="10" spans="2:5" s="103" customFormat="1" x14ac:dyDescent="0.5">
      <c r="B10" s="127" t="s">
        <v>102</v>
      </c>
      <c r="C10" s="7"/>
      <c r="D10" s="127"/>
      <c r="E10" s="7"/>
    </row>
    <row r="11" spans="2:5" s="103" customFormat="1" x14ac:dyDescent="0.5">
      <c r="B11" s="27" t="s">
        <v>149</v>
      </c>
      <c r="C11" s="3">
        <f>'7'!K15</f>
        <v>9433</v>
      </c>
      <c r="D11" s="27"/>
      <c r="E11" s="3">
        <v>5834</v>
      </c>
    </row>
    <row r="12" spans="2:5" s="103" customFormat="1" x14ac:dyDescent="0.5">
      <c r="B12" s="27" t="s">
        <v>143</v>
      </c>
      <c r="C12" s="3">
        <v>336501</v>
      </c>
      <c r="D12" s="27"/>
      <c r="E12" s="3">
        <v>41572</v>
      </c>
    </row>
    <row r="13" spans="2:5" s="103" customFormat="1" x14ac:dyDescent="0.5">
      <c r="B13" s="27" t="s">
        <v>141</v>
      </c>
      <c r="C13" s="3">
        <f>'10-11'!H8</f>
        <v>5667</v>
      </c>
      <c r="D13" s="27"/>
      <c r="E13" s="3">
        <f>'10-11'!J8</f>
        <v>5000</v>
      </c>
    </row>
    <row r="14" spans="2:5" s="103" customFormat="1" x14ac:dyDescent="0.5">
      <c r="B14" s="27" t="s">
        <v>204</v>
      </c>
      <c r="C14" s="3">
        <v>587</v>
      </c>
      <c r="D14" s="27"/>
      <c r="E14" s="3">
        <v>0</v>
      </c>
    </row>
    <row r="15" spans="2:5" s="103" customFormat="1" x14ac:dyDescent="0.5">
      <c r="B15" s="26"/>
      <c r="C15" s="139">
        <f>SUM(C9:C14)</f>
        <v>4404775.7728813561</v>
      </c>
      <c r="D15" s="26"/>
      <c r="E15" s="139">
        <f>SUM(E9:E13)</f>
        <v>1632115</v>
      </c>
    </row>
    <row r="16" spans="2:5" x14ac:dyDescent="0.2">
      <c r="B16" s="127" t="s">
        <v>31</v>
      </c>
      <c r="C16" s="10"/>
      <c r="D16" s="127"/>
      <c r="E16" s="10"/>
    </row>
    <row r="17" spans="2:5" x14ac:dyDescent="0.2">
      <c r="B17" s="27" t="s">
        <v>86</v>
      </c>
      <c r="C17" s="3">
        <f>'المركز المالي'!G10-'المركز المالي'!E10</f>
        <v>-1596327</v>
      </c>
      <c r="D17" s="27"/>
      <c r="E17" s="3">
        <v>612934</v>
      </c>
    </row>
    <row r="18" spans="2:5" x14ac:dyDescent="0.2">
      <c r="B18" s="27" t="s">
        <v>151</v>
      </c>
      <c r="C18" s="3">
        <f>'المركز المالي'!G11-'المركز المالي'!E11</f>
        <v>-358494</v>
      </c>
      <c r="D18" s="27"/>
      <c r="E18" s="3">
        <v>390500</v>
      </c>
    </row>
    <row r="19" spans="2:5" x14ac:dyDescent="0.2">
      <c r="B19" s="27" t="s">
        <v>44</v>
      </c>
      <c r="C19" s="3">
        <f>'المركز المالي'!G12-'المركز المالي'!E12</f>
        <v>-3745214</v>
      </c>
      <c r="D19" s="27"/>
      <c r="E19" s="3">
        <v>-2657485</v>
      </c>
    </row>
    <row r="20" spans="2:5" x14ac:dyDescent="0.2">
      <c r="B20" s="27" t="s">
        <v>87</v>
      </c>
      <c r="C20" s="3">
        <f>'المركز المالي'!E20-'المركز المالي'!G20</f>
        <v>2002662</v>
      </c>
      <c r="D20" s="27"/>
      <c r="E20" s="3">
        <v>22195</v>
      </c>
    </row>
    <row r="21" spans="2:5" x14ac:dyDescent="0.2">
      <c r="B21" s="27" t="s">
        <v>152</v>
      </c>
      <c r="C21" s="3">
        <f>'المركز المالي'!E21-'المركز المالي'!G21</f>
        <v>-113423</v>
      </c>
      <c r="D21" s="27"/>
      <c r="E21" s="3">
        <v>96472</v>
      </c>
    </row>
    <row r="22" spans="2:5" x14ac:dyDescent="0.2">
      <c r="B22" s="27" t="s">
        <v>210</v>
      </c>
      <c r="C22" s="3">
        <v>-2250</v>
      </c>
      <c r="D22" s="27"/>
      <c r="E22" s="3">
        <v>0</v>
      </c>
    </row>
    <row r="23" spans="2:5" s="103" customFormat="1" x14ac:dyDescent="0.5">
      <c r="B23" s="27" t="s">
        <v>85</v>
      </c>
      <c r="C23" s="2">
        <f>'8-9'!C31</f>
        <v>-41572</v>
      </c>
      <c r="D23" s="27"/>
      <c r="E23" s="2">
        <v>-25979</v>
      </c>
    </row>
    <row r="24" spans="2:5" x14ac:dyDescent="0.2">
      <c r="B24" s="26" t="s">
        <v>222</v>
      </c>
      <c r="C24" s="9">
        <f>SUM(C15:C23)</f>
        <v>550157.77288135607</v>
      </c>
      <c r="D24" s="26"/>
      <c r="E24" s="9">
        <f>SUM(E15:E23)</f>
        <v>70752</v>
      </c>
    </row>
    <row r="25" spans="2:5" x14ac:dyDescent="0.2">
      <c r="B25" s="126" t="s">
        <v>32</v>
      </c>
      <c r="C25" s="10"/>
      <c r="D25" s="126"/>
      <c r="E25" s="10"/>
    </row>
    <row r="26" spans="2:5" x14ac:dyDescent="0.2">
      <c r="B26" s="27" t="s">
        <v>150</v>
      </c>
      <c r="C26" s="3">
        <v>-35903</v>
      </c>
      <c r="D26" s="27"/>
      <c r="E26" s="3">
        <v>-1800</v>
      </c>
    </row>
    <row r="27" spans="2:5" x14ac:dyDescent="0.2">
      <c r="B27" s="26" t="s">
        <v>88</v>
      </c>
      <c r="C27" s="143">
        <f>SUM(C26:C26)</f>
        <v>-35903</v>
      </c>
      <c r="D27" s="26"/>
      <c r="E27" s="143">
        <f>SUM(E26:E26)</f>
        <v>-1800</v>
      </c>
    </row>
    <row r="28" spans="2:5" x14ac:dyDescent="0.2">
      <c r="B28" s="126" t="s">
        <v>129</v>
      </c>
      <c r="C28" s="10"/>
      <c r="D28" s="126"/>
      <c r="E28" s="10"/>
    </row>
    <row r="29" spans="2:5" x14ac:dyDescent="0.2">
      <c r="B29" s="27" t="s">
        <v>5</v>
      </c>
      <c r="C29" s="3">
        <f>'المركز المالي'!E31-'المركز المالي'!G31</f>
        <v>2975000</v>
      </c>
      <c r="D29" s="27"/>
      <c r="E29" s="3">
        <v>0</v>
      </c>
    </row>
    <row r="30" spans="2:5" x14ac:dyDescent="0.2">
      <c r="B30" s="27" t="s">
        <v>84</v>
      </c>
      <c r="C30" s="3">
        <v>-2774744</v>
      </c>
      <c r="D30" s="27"/>
      <c r="E30" s="3">
        <v>-196427</v>
      </c>
    </row>
    <row r="31" spans="2:5" x14ac:dyDescent="0.2">
      <c r="B31" s="26" t="s">
        <v>223</v>
      </c>
      <c r="C31" s="143">
        <f>SUM(C29:C30)</f>
        <v>200256</v>
      </c>
      <c r="D31" s="26"/>
      <c r="E31" s="143">
        <f>SUM(E29:E30)</f>
        <v>-196427</v>
      </c>
    </row>
    <row r="32" spans="2:5" x14ac:dyDescent="0.2">
      <c r="B32" s="27" t="s">
        <v>189</v>
      </c>
      <c r="C32" s="3">
        <f>C24+C27+C31</f>
        <v>714510.77288135607</v>
      </c>
      <c r="D32" s="27"/>
      <c r="E32" s="3">
        <f>E24+E27+E31</f>
        <v>-127475</v>
      </c>
    </row>
    <row r="33" spans="1:5" x14ac:dyDescent="0.2">
      <c r="B33" s="27" t="s">
        <v>190</v>
      </c>
      <c r="C33" s="3">
        <f>E34</f>
        <v>749498</v>
      </c>
      <c r="D33" s="27"/>
      <c r="E33" s="3">
        <v>876973</v>
      </c>
    </row>
    <row r="34" spans="1:5" ht="21" thickBot="1" x14ac:dyDescent="0.25">
      <c r="B34" s="27" t="s">
        <v>191</v>
      </c>
      <c r="C34" s="5">
        <f>SUM(C32:C33)</f>
        <v>1464008.7728813561</v>
      </c>
      <c r="D34" s="27"/>
      <c r="E34" s="5">
        <f>SUM(E32:E33)</f>
        <v>749498</v>
      </c>
    </row>
    <row r="35" spans="1:5" ht="16.149999999999999" customHeight="1" thickTop="1" x14ac:dyDescent="0.2">
      <c r="B35" s="27"/>
      <c r="C35" s="7"/>
      <c r="D35" s="27"/>
      <c r="E35" s="7"/>
    </row>
    <row r="36" spans="1:5" x14ac:dyDescent="0.2">
      <c r="B36" s="26"/>
      <c r="C36" s="7"/>
      <c r="D36" s="26"/>
      <c r="E36" s="7"/>
    </row>
    <row r="37" spans="1:5" x14ac:dyDescent="0.2">
      <c r="B37" s="27"/>
      <c r="C37" s="7"/>
      <c r="D37" s="27"/>
      <c r="E37" s="7"/>
    </row>
    <row r="38" spans="1:5" ht="16.149999999999999" customHeight="1" x14ac:dyDescent="0.2">
      <c r="B38" s="27"/>
      <c r="C38" s="27"/>
      <c r="D38" s="27"/>
    </row>
    <row r="39" spans="1:5" x14ac:dyDescent="0.2">
      <c r="B39" s="209" t="s">
        <v>200</v>
      </c>
      <c r="C39" s="209"/>
      <c r="D39" s="209"/>
      <c r="E39" s="209"/>
    </row>
    <row r="40" spans="1:5" x14ac:dyDescent="0.2">
      <c r="B40" s="207">
        <v>7</v>
      </c>
      <c r="C40" s="207"/>
      <c r="D40" s="207"/>
      <c r="E40" s="207"/>
    </row>
    <row r="41" spans="1:5" x14ac:dyDescent="0.2">
      <c r="B41" s="208"/>
      <c r="C41" s="208"/>
      <c r="D41" s="208"/>
      <c r="E41" s="208"/>
    </row>
    <row r="42" spans="1:5" x14ac:dyDescent="0.2">
      <c r="C42" s="48">
        <f>'المركز المالي'!E9</f>
        <v>1464009</v>
      </c>
      <c r="E42" s="39">
        <f>C34-C42</f>
        <v>-0.22711864393204451</v>
      </c>
    </row>
    <row r="43" spans="1:5" x14ac:dyDescent="0.2">
      <c r="E43" s="48"/>
    </row>
    <row r="44" spans="1:5" x14ac:dyDescent="0.2">
      <c r="A44" s="162"/>
      <c r="B44" s="162"/>
      <c r="C44" s="162"/>
      <c r="D44" s="162"/>
      <c r="E44" s="162"/>
    </row>
    <row r="45" spans="1:5" x14ac:dyDescent="0.2">
      <c r="A45" s="162"/>
      <c r="B45" s="162"/>
      <c r="C45" s="162"/>
      <c r="D45" s="162"/>
      <c r="E45" s="162"/>
    </row>
    <row r="46" spans="1:5" x14ac:dyDescent="0.2">
      <c r="C46" s="128"/>
      <c r="E46" s="128"/>
    </row>
    <row r="47" spans="1:5" x14ac:dyDescent="0.2">
      <c r="C47" s="3">
        <f>C34-'المركز المالي'!E9</f>
        <v>-0.22711864393204451</v>
      </c>
      <c r="E47" s="3">
        <f>E34-'المركز المالي'!G9</f>
        <v>0</v>
      </c>
    </row>
  </sheetData>
  <customSheetViews>
    <customSheetView guid="{C4C54333-0C8B-484B-8210-F3D7E510C081}" scale="175" showPageBreaks="1" showGridLines="0" topLeftCell="A4">
      <selection activeCell="C9" sqref="C9"/>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5">
    <mergeCell ref="B1:E1"/>
    <mergeCell ref="B2:E2"/>
    <mergeCell ref="B39:E39"/>
    <mergeCell ref="B3:E3"/>
    <mergeCell ref="B40:E41"/>
  </mergeCells>
  <printOptions horizontalCentered="1"/>
  <pageMargins left="0.35433070866141736" right="0.56999999999999995" top="0.62992125984251968" bottom="0" header="0.35433070866141736" footer="0"/>
  <pageSetup paperSize="9" scale="95" firstPageNumber="5" orientation="portrait" useFirstPageNumber="1" r:id="rId2"/>
  <headerFooter alignWithMargins="0"/>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ورقة5">
    <tabColor rgb="FF286090"/>
  </sheetPr>
  <dimension ref="B1:F28"/>
  <sheetViews>
    <sheetView rightToLeft="1" topLeftCell="A13" zoomScale="90" zoomScaleNormal="90" zoomScaleSheetLayoutView="130" zoomScalePageLayoutView="90" workbookViewId="0">
      <selection activeCell="A20" sqref="A20:XFD20"/>
    </sheetView>
  </sheetViews>
  <sheetFormatPr defaultColWidth="9.375" defaultRowHeight="20.25" x14ac:dyDescent="0.2"/>
  <cols>
    <col min="1" max="1" width="1.75" style="48" customWidth="1"/>
    <col min="2" max="2" width="41.875" style="48" customWidth="1"/>
    <col min="3" max="3" width="15.875" style="48" customWidth="1"/>
    <col min="4" max="4" width="1.875" style="48" customWidth="1"/>
    <col min="5" max="5" width="13.875" style="48" customWidth="1"/>
    <col min="6" max="6" width="2.25" style="48" customWidth="1"/>
    <col min="7" max="7" width="1.75" style="48" customWidth="1"/>
    <col min="8" max="248" width="9.375" style="48"/>
    <col min="249" max="249" width="12.375" style="48" customWidth="1"/>
    <col min="250" max="250" width="34.375" style="48" customWidth="1"/>
    <col min="251" max="251" width="2.375" style="48" customWidth="1"/>
    <col min="252" max="253" width="8.375" style="48" customWidth="1"/>
    <col min="254" max="255" width="17.375" style="48" customWidth="1"/>
    <col min="256" max="256" width="0.375" style="48" customWidth="1"/>
    <col min="257" max="257" width="12.375" style="48" bestFit="1" customWidth="1"/>
    <col min="258" max="504" width="9.375" style="48"/>
    <col min="505" max="505" width="12.375" style="48" customWidth="1"/>
    <col min="506" max="506" width="34.375" style="48" customWidth="1"/>
    <col min="507" max="507" width="2.375" style="48" customWidth="1"/>
    <col min="508" max="509" width="8.375" style="48" customWidth="1"/>
    <col min="510" max="511" width="17.375" style="48" customWidth="1"/>
    <col min="512" max="512" width="0.375" style="48" customWidth="1"/>
    <col min="513" max="513" width="12.375" style="48" bestFit="1" customWidth="1"/>
    <col min="514" max="760" width="9.375" style="48"/>
    <col min="761" max="761" width="12.375" style="48" customWidth="1"/>
    <col min="762" max="762" width="34.375" style="48" customWidth="1"/>
    <col min="763" max="763" width="2.375" style="48" customWidth="1"/>
    <col min="764" max="765" width="8.375" style="48" customWidth="1"/>
    <col min="766" max="767" width="17.375" style="48" customWidth="1"/>
    <col min="768" max="768" width="0.375" style="48" customWidth="1"/>
    <col min="769" max="769" width="12.375" style="48" bestFit="1" customWidth="1"/>
    <col min="770" max="1016" width="9.375" style="48"/>
    <col min="1017" max="1017" width="12.375" style="48" customWidth="1"/>
    <col min="1018" max="1018" width="34.375" style="48" customWidth="1"/>
    <col min="1019" max="1019" width="2.375" style="48" customWidth="1"/>
    <col min="1020" max="1021" width="8.375" style="48" customWidth="1"/>
    <col min="1022" max="1023" width="17.375" style="48" customWidth="1"/>
    <col min="1024" max="1024" width="0.375" style="48" customWidth="1"/>
    <col min="1025" max="1025" width="12.375" style="48" bestFit="1" customWidth="1"/>
    <col min="1026" max="1272" width="9.375" style="48"/>
    <col min="1273" max="1273" width="12.375" style="48" customWidth="1"/>
    <col min="1274" max="1274" width="34.375" style="48" customWidth="1"/>
    <col min="1275" max="1275" width="2.375" style="48" customWidth="1"/>
    <col min="1276" max="1277" width="8.375" style="48" customWidth="1"/>
    <col min="1278" max="1279" width="17.375" style="48" customWidth="1"/>
    <col min="1280" max="1280" width="0.375" style="48" customWidth="1"/>
    <col min="1281" max="1281" width="12.375" style="48" bestFit="1" customWidth="1"/>
    <col min="1282" max="1528" width="9.375" style="48"/>
    <col min="1529" max="1529" width="12.375" style="48" customWidth="1"/>
    <col min="1530" max="1530" width="34.375" style="48" customWidth="1"/>
    <col min="1531" max="1531" width="2.375" style="48" customWidth="1"/>
    <col min="1532" max="1533" width="8.375" style="48" customWidth="1"/>
    <col min="1534" max="1535" width="17.375" style="48" customWidth="1"/>
    <col min="1536" max="1536" width="0.375" style="48" customWidth="1"/>
    <col min="1537" max="1537" width="12.375" style="48" bestFit="1" customWidth="1"/>
    <col min="1538" max="1784" width="9.375" style="48"/>
    <col min="1785" max="1785" width="12.375" style="48" customWidth="1"/>
    <col min="1786" max="1786" width="34.375" style="48" customWidth="1"/>
    <col min="1787" max="1787" width="2.375" style="48" customWidth="1"/>
    <col min="1788" max="1789" width="8.375" style="48" customWidth="1"/>
    <col min="1790" max="1791" width="17.375" style="48" customWidth="1"/>
    <col min="1792" max="1792" width="0.375" style="48" customWidth="1"/>
    <col min="1793" max="1793" width="12.375" style="48" bestFit="1" customWidth="1"/>
    <col min="1794" max="2040" width="9.375" style="48"/>
    <col min="2041" max="2041" width="12.375" style="48" customWidth="1"/>
    <col min="2042" max="2042" width="34.375" style="48" customWidth="1"/>
    <col min="2043" max="2043" width="2.375" style="48" customWidth="1"/>
    <col min="2044" max="2045" width="8.375" style="48" customWidth="1"/>
    <col min="2046" max="2047" width="17.375" style="48" customWidth="1"/>
    <col min="2048" max="2048" width="0.375" style="48" customWidth="1"/>
    <col min="2049" max="2049" width="12.375" style="48" bestFit="1" customWidth="1"/>
    <col min="2050" max="2296" width="9.375" style="48"/>
    <col min="2297" max="2297" width="12.375" style="48" customWidth="1"/>
    <col min="2298" max="2298" width="34.375" style="48" customWidth="1"/>
    <col min="2299" max="2299" width="2.375" style="48" customWidth="1"/>
    <col min="2300" max="2301" width="8.375" style="48" customWidth="1"/>
    <col min="2302" max="2303" width="17.375" style="48" customWidth="1"/>
    <col min="2304" max="2304" width="0.375" style="48" customWidth="1"/>
    <col min="2305" max="2305" width="12.375" style="48" bestFit="1" customWidth="1"/>
    <col min="2306" max="2552" width="9.375" style="48"/>
    <col min="2553" max="2553" width="12.375" style="48" customWidth="1"/>
    <col min="2554" max="2554" width="34.375" style="48" customWidth="1"/>
    <col min="2555" max="2555" width="2.375" style="48" customWidth="1"/>
    <col min="2556" max="2557" width="8.375" style="48" customWidth="1"/>
    <col min="2558" max="2559" width="17.375" style="48" customWidth="1"/>
    <col min="2560" max="2560" width="0.375" style="48" customWidth="1"/>
    <col min="2561" max="2561" width="12.375" style="48" bestFit="1" customWidth="1"/>
    <col min="2562" max="2808" width="9.375" style="48"/>
    <col min="2809" max="2809" width="12.375" style="48" customWidth="1"/>
    <col min="2810" max="2810" width="34.375" style="48" customWidth="1"/>
    <col min="2811" max="2811" width="2.375" style="48" customWidth="1"/>
    <col min="2812" max="2813" width="8.375" style="48" customWidth="1"/>
    <col min="2814" max="2815" width="17.375" style="48" customWidth="1"/>
    <col min="2816" max="2816" width="0.375" style="48" customWidth="1"/>
    <col min="2817" max="2817" width="12.375" style="48" bestFit="1" customWidth="1"/>
    <col min="2818" max="3064" width="9.375" style="48"/>
    <col min="3065" max="3065" width="12.375" style="48" customWidth="1"/>
    <col min="3066" max="3066" width="34.375" style="48" customWidth="1"/>
    <col min="3067" max="3067" width="2.375" style="48" customWidth="1"/>
    <col min="3068" max="3069" width="8.375" style="48" customWidth="1"/>
    <col min="3070" max="3071" width="17.375" style="48" customWidth="1"/>
    <col min="3072" max="3072" width="0.375" style="48" customWidth="1"/>
    <col min="3073" max="3073" width="12.375" style="48" bestFit="1" customWidth="1"/>
    <col min="3074" max="3320" width="9.375" style="48"/>
    <col min="3321" max="3321" width="12.375" style="48" customWidth="1"/>
    <col min="3322" max="3322" width="34.375" style="48" customWidth="1"/>
    <col min="3323" max="3323" width="2.375" style="48" customWidth="1"/>
    <col min="3324" max="3325" width="8.375" style="48" customWidth="1"/>
    <col min="3326" max="3327" width="17.375" style="48" customWidth="1"/>
    <col min="3328" max="3328" width="0.375" style="48" customWidth="1"/>
    <col min="3329" max="3329" width="12.375" style="48" bestFit="1" customWidth="1"/>
    <col min="3330" max="3576" width="9.375" style="48"/>
    <col min="3577" max="3577" width="12.375" style="48" customWidth="1"/>
    <col min="3578" max="3578" width="34.375" style="48" customWidth="1"/>
    <col min="3579" max="3579" width="2.375" style="48" customWidth="1"/>
    <col min="3580" max="3581" width="8.375" style="48" customWidth="1"/>
    <col min="3582" max="3583" width="17.375" style="48" customWidth="1"/>
    <col min="3584" max="3584" width="0.375" style="48" customWidth="1"/>
    <col min="3585" max="3585" width="12.375" style="48" bestFit="1" customWidth="1"/>
    <col min="3586" max="3832" width="9.375" style="48"/>
    <col min="3833" max="3833" width="12.375" style="48" customWidth="1"/>
    <col min="3834" max="3834" width="34.375" style="48" customWidth="1"/>
    <col min="3835" max="3835" width="2.375" style="48" customWidth="1"/>
    <col min="3836" max="3837" width="8.375" style="48" customWidth="1"/>
    <col min="3838" max="3839" width="17.375" style="48" customWidth="1"/>
    <col min="3840" max="3840" width="0.375" style="48" customWidth="1"/>
    <col min="3841" max="3841" width="12.375" style="48" bestFit="1" customWidth="1"/>
    <col min="3842" max="4088" width="9.375" style="48"/>
    <col min="4089" max="4089" width="12.375" style="48" customWidth="1"/>
    <col min="4090" max="4090" width="34.375" style="48" customWidth="1"/>
    <col min="4091" max="4091" width="2.375" style="48" customWidth="1"/>
    <col min="4092" max="4093" width="8.375" style="48" customWidth="1"/>
    <col min="4094" max="4095" width="17.375" style="48" customWidth="1"/>
    <col min="4096" max="4096" width="0.375" style="48" customWidth="1"/>
    <col min="4097" max="4097" width="12.375" style="48" bestFit="1" customWidth="1"/>
    <col min="4098" max="4344" width="9.375" style="48"/>
    <col min="4345" max="4345" width="12.375" style="48" customWidth="1"/>
    <col min="4346" max="4346" width="34.375" style="48" customWidth="1"/>
    <col min="4347" max="4347" width="2.375" style="48" customWidth="1"/>
    <col min="4348" max="4349" width="8.375" style="48" customWidth="1"/>
    <col min="4350" max="4351" width="17.375" style="48" customWidth="1"/>
    <col min="4352" max="4352" width="0.375" style="48" customWidth="1"/>
    <col min="4353" max="4353" width="12.375" style="48" bestFit="1" customWidth="1"/>
    <col min="4354" max="4600" width="9.375" style="48"/>
    <col min="4601" max="4601" width="12.375" style="48" customWidth="1"/>
    <col min="4602" max="4602" width="34.375" style="48" customWidth="1"/>
    <col min="4603" max="4603" width="2.375" style="48" customWidth="1"/>
    <col min="4604" max="4605" width="8.375" style="48" customWidth="1"/>
    <col min="4606" max="4607" width="17.375" style="48" customWidth="1"/>
    <col min="4608" max="4608" width="0.375" style="48" customWidth="1"/>
    <col min="4609" max="4609" width="12.375" style="48" bestFit="1" customWidth="1"/>
    <col min="4610" max="4856" width="9.375" style="48"/>
    <col min="4857" max="4857" width="12.375" style="48" customWidth="1"/>
    <col min="4858" max="4858" width="34.375" style="48" customWidth="1"/>
    <col min="4859" max="4859" width="2.375" style="48" customWidth="1"/>
    <col min="4860" max="4861" width="8.375" style="48" customWidth="1"/>
    <col min="4862" max="4863" width="17.375" style="48" customWidth="1"/>
    <col min="4864" max="4864" width="0.375" style="48" customWidth="1"/>
    <col min="4865" max="4865" width="12.375" style="48" bestFit="1" customWidth="1"/>
    <col min="4866" max="5112" width="9.375" style="48"/>
    <col min="5113" max="5113" width="12.375" style="48" customWidth="1"/>
    <col min="5114" max="5114" width="34.375" style="48" customWidth="1"/>
    <col min="5115" max="5115" width="2.375" style="48" customWidth="1"/>
    <col min="5116" max="5117" width="8.375" style="48" customWidth="1"/>
    <col min="5118" max="5119" width="17.375" style="48" customWidth="1"/>
    <col min="5120" max="5120" width="0.375" style="48" customWidth="1"/>
    <col min="5121" max="5121" width="12.375" style="48" bestFit="1" customWidth="1"/>
    <col min="5122" max="5368" width="9.375" style="48"/>
    <col min="5369" max="5369" width="12.375" style="48" customWidth="1"/>
    <col min="5370" max="5370" width="34.375" style="48" customWidth="1"/>
    <col min="5371" max="5371" width="2.375" style="48" customWidth="1"/>
    <col min="5372" max="5373" width="8.375" style="48" customWidth="1"/>
    <col min="5374" max="5375" width="17.375" style="48" customWidth="1"/>
    <col min="5376" max="5376" width="0.375" style="48" customWidth="1"/>
    <col min="5377" max="5377" width="12.375" style="48" bestFit="1" customWidth="1"/>
    <col min="5378" max="5624" width="9.375" style="48"/>
    <col min="5625" max="5625" width="12.375" style="48" customWidth="1"/>
    <col min="5626" max="5626" width="34.375" style="48" customWidth="1"/>
    <col min="5627" max="5627" width="2.375" style="48" customWidth="1"/>
    <col min="5628" max="5629" width="8.375" style="48" customWidth="1"/>
    <col min="5630" max="5631" width="17.375" style="48" customWidth="1"/>
    <col min="5632" max="5632" width="0.375" style="48" customWidth="1"/>
    <col min="5633" max="5633" width="12.375" style="48" bestFit="1" customWidth="1"/>
    <col min="5634" max="5880" width="9.375" style="48"/>
    <col min="5881" max="5881" width="12.375" style="48" customWidth="1"/>
    <col min="5882" max="5882" width="34.375" style="48" customWidth="1"/>
    <col min="5883" max="5883" width="2.375" style="48" customWidth="1"/>
    <col min="5884" max="5885" width="8.375" style="48" customWidth="1"/>
    <col min="5886" max="5887" width="17.375" style="48" customWidth="1"/>
    <col min="5888" max="5888" width="0.375" style="48" customWidth="1"/>
    <col min="5889" max="5889" width="12.375" style="48" bestFit="1" customWidth="1"/>
    <col min="5890" max="6136" width="9.375" style="48"/>
    <col min="6137" max="6137" width="12.375" style="48" customWidth="1"/>
    <col min="6138" max="6138" width="34.375" style="48" customWidth="1"/>
    <col min="6139" max="6139" width="2.375" style="48" customWidth="1"/>
    <col min="6140" max="6141" width="8.375" style="48" customWidth="1"/>
    <col min="6142" max="6143" width="17.375" style="48" customWidth="1"/>
    <col min="6144" max="6144" width="0.375" style="48" customWidth="1"/>
    <col min="6145" max="6145" width="12.375" style="48" bestFit="1" customWidth="1"/>
    <col min="6146" max="6392" width="9.375" style="48"/>
    <col min="6393" max="6393" width="12.375" style="48" customWidth="1"/>
    <col min="6394" max="6394" width="34.375" style="48" customWidth="1"/>
    <col min="6395" max="6395" width="2.375" style="48" customWidth="1"/>
    <col min="6396" max="6397" width="8.375" style="48" customWidth="1"/>
    <col min="6398" max="6399" width="17.375" style="48" customWidth="1"/>
    <col min="6400" max="6400" width="0.375" style="48" customWidth="1"/>
    <col min="6401" max="6401" width="12.375" style="48" bestFit="1" customWidth="1"/>
    <col min="6402" max="6648" width="9.375" style="48"/>
    <col min="6649" max="6649" width="12.375" style="48" customWidth="1"/>
    <col min="6650" max="6650" width="34.375" style="48" customWidth="1"/>
    <col min="6651" max="6651" width="2.375" style="48" customWidth="1"/>
    <col min="6652" max="6653" width="8.375" style="48" customWidth="1"/>
    <col min="6654" max="6655" width="17.375" style="48" customWidth="1"/>
    <col min="6656" max="6656" width="0.375" style="48" customWidth="1"/>
    <col min="6657" max="6657" width="12.375" style="48" bestFit="1" customWidth="1"/>
    <col min="6658" max="6904" width="9.375" style="48"/>
    <col min="6905" max="6905" width="12.375" style="48" customWidth="1"/>
    <col min="6906" max="6906" width="34.375" style="48" customWidth="1"/>
    <col min="6907" max="6907" width="2.375" style="48" customWidth="1"/>
    <col min="6908" max="6909" width="8.375" style="48" customWidth="1"/>
    <col min="6910" max="6911" width="17.375" style="48" customWidth="1"/>
    <col min="6912" max="6912" width="0.375" style="48" customWidth="1"/>
    <col min="6913" max="6913" width="12.375" style="48" bestFit="1" customWidth="1"/>
    <col min="6914" max="7160" width="9.375" style="48"/>
    <col min="7161" max="7161" width="12.375" style="48" customWidth="1"/>
    <col min="7162" max="7162" width="34.375" style="48" customWidth="1"/>
    <col min="7163" max="7163" width="2.375" style="48" customWidth="1"/>
    <col min="7164" max="7165" width="8.375" style="48" customWidth="1"/>
    <col min="7166" max="7167" width="17.375" style="48" customWidth="1"/>
    <col min="7168" max="7168" width="0.375" style="48" customWidth="1"/>
    <col min="7169" max="7169" width="12.375" style="48" bestFit="1" customWidth="1"/>
    <col min="7170" max="7416" width="9.375" style="48"/>
    <col min="7417" max="7417" width="12.375" style="48" customWidth="1"/>
    <col min="7418" max="7418" width="34.375" style="48" customWidth="1"/>
    <col min="7419" max="7419" width="2.375" style="48" customWidth="1"/>
    <col min="7420" max="7421" width="8.375" style="48" customWidth="1"/>
    <col min="7422" max="7423" width="17.375" style="48" customWidth="1"/>
    <col min="7424" max="7424" width="0.375" style="48" customWidth="1"/>
    <col min="7425" max="7425" width="12.375" style="48" bestFit="1" customWidth="1"/>
    <col min="7426" max="7672" width="9.375" style="48"/>
    <col min="7673" max="7673" width="12.375" style="48" customWidth="1"/>
    <col min="7674" max="7674" width="34.375" style="48" customWidth="1"/>
    <col min="7675" max="7675" width="2.375" style="48" customWidth="1"/>
    <col min="7676" max="7677" width="8.375" style="48" customWidth="1"/>
    <col min="7678" max="7679" width="17.375" style="48" customWidth="1"/>
    <col min="7680" max="7680" width="0.375" style="48" customWidth="1"/>
    <col min="7681" max="7681" width="12.375" style="48" bestFit="1" customWidth="1"/>
    <col min="7682" max="7928" width="9.375" style="48"/>
    <col min="7929" max="7929" width="12.375" style="48" customWidth="1"/>
    <col min="7930" max="7930" width="34.375" style="48" customWidth="1"/>
    <col min="7931" max="7931" width="2.375" style="48" customWidth="1"/>
    <col min="7932" max="7933" width="8.375" style="48" customWidth="1"/>
    <col min="7934" max="7935" width="17.375" style="48" customWidth="1"/>
    <col min="7936" max="7936" width="0.375" style="48" customWidth="1"/>
    <col min="7937" max="7937" width="12.375" style="48" bestFit="1" customWidth="1"/>
    <col min="7938" max="8184" width="9.375" style="48"/>
    <col min="8185" max="8185" width="12.375" style="48" customWidth="1"/>
    <col min="8186" max="8186" width="34.375" style="48" customWidth="1"/>
    <col min="8187" max="8187" width="2.375" style="48" customWidth="1"/>
    <col min="8188" max="8189" width="8.375" style="48" customWidth="1"/>
    <col min="8190" max="8191" width="17.375" style="48" customWidth="1"/>
    <col min="8192" max="8192" width="0.375" style="48" customWidth="1"/>
    <col min="8193" max="8193" width="12.375" style="48" bestFit="1" customWidth="1"/>
    <col min="8194" max="8440" width="9.375" style="48"/>
    <col min="8441" max="8441" width="12.375" style="48" customWidth="1"/>
    <col min="8442" max="8442" width="34.375" style="48" customWidth="1"/>
    <col min="8443" max="8443" width="2.375" style="48" customWidth="1"/>
    <col min="8444" max="8445" width="8.375" style="48" customWidth="1"/>
    <col min="8446" max="8447" width="17.375" style="48" customWidth="1"/>
    <col min="8448" max="8448" width="0.375" style="48" customWidth="1"/>
    <col min="8449" max="8449" width="12.375" style="48" bestFit="1" customWidth="1"/>
    <col min="8450" max="8696" width="9.375" style="48"/>
    <col min="8697" max="8697" width="12.375" style="48" customWidth="1"/>
    <col min="8698" max="8698" width="34.375" style="48" customWidth="1"/>
    <col min="8699" max="8699" width="2.375" style="48" customWidth="1"/>
    <col min="8700" max="8701" width="8.375" style="48" customWidth="1"/>
    <col min="8702" max="8703" width="17.375" style="48" customWidth="1"/>
    <col min="8704" max="8704" width="0.375" style="48" customWidth="1"/>
    <col min="8705" max="8705" width="12.375" style="48" bestFit="1" customWidth="1"/>
    <col min="8706" max="8952" width="9.375" style="48"/>
    <col min="8953" max="8953" width="12.375" style="48" customWidth="1"/>
    <col min="8954" max="8954" width="34.375" style="48" customWidth="1"/>
    <col min="8955" max="8955" width="2.375" style="48" customWidth="1"/>
    <col min="8956" max="8957" width="8.375" style="48" customWidth="1"/>
    <col min="8958" max="8959" width="17.375" style="48" customWidth="1"/>
    <col min="8960" max="8960" width="0.375" style="48" customWidth="1"/>
    <col min="8961" max="8961" width="12.375" style="48" bestFit="1" customWidth="1"/>
    <col min="8962" max="9208" width="9.375" style="48"/>
    <col min="9209" max="9209" width="12.375" style="48" customWidth="1"/>
    <col min="9210" max="9210" width="34.375" style="48" customWidth="1"/>
    <col min="9211" max="9211" width="2.375" style="48" customWidth="1"/>
    <col min="9212" max="9213" width="8.375" style="48" customWidth="1"/>
    <col min="9214" max="9215" width="17.375" style="48" customWidth="1"/>
    <col min="9216" max="9216" width="0.375" style="48" customWidth="1"/>
    <col min="9217" max="9217" width="12.375" style="48" bestFit="1" customWidth="1"/>
    <col min="9218" max="9464" width="9.375" style="48"/>
    <col min="9465" max="9465" width="12.375" style="48" customWidth="1"/>
    <col min="9466" max="9466" width="34.375" style="48" customWidth="1"/>
    <col min="9467" max="9467" width="2.375" style="48" customWidth="1"/>
    <col min="9468" max="9469" width="8.375" style="48" customWidth="1"/>
    <col min="9470" max="9471" width="17.375" style="48" customWidth="1"/>
    <col min="9472" max="9472" width="0.375" style="48" customWidth="1"/>
    <col min="9473" max="9473" width="12.375" style="48" bestFit="1" customWidth="1"/>
    <col min="9474" max="9720" width="9.375" style="48"/>
    <col min="9721" max="9721" width="12.375" style="48" customWidth="1"/>
    <col min="9722" max="9722" width="34.375" style="48" customWidth="1"/>
    <col min="9723" max="9723" width="2.375" style="48" customWidth="1"/>
    <col min="9724" max="9725" width="8.375" style="48" customWidth="1"/>
    <col min="9726" max="9727" width="17.375" style="48" customWidth="1"/>
    <col min="9728" max="9728" width="0.375" style="48" customWidth="1"/>
    <col min="9729" max="9729" width="12.375" style="48" bestFit="1" customWidth="1"/>
    <col min="9730" max="9976" width="9.375" style="48"/>
    <col min="9977" max="9977" width="12.375" style="48" customWidth="1"/>
    <col min="9978" max="9978" width="34.375" style="48" customWidth="1"/>
    <col min="9979" max="9979" width="2.375" style="48" customWidth="1"/>
    <col min="9980" max="9981" width="8.375" style="48" customWidth="1"/>
    <col min="9982" max="9983" width="17.375" style="48" customWidth="1"/>
    <col min="9984" max="9984" width="0.375" style="48" customWidth="1"/>
    <col min="9985" max="9985" width="12.375" style="48" bestFit="1" customWidth="1"/>
    <col min="9986" max="10232" width="9.375" style="48"/>
    <col min="10233" max="10233" width="12.375" style="48" customWidth="1"/>
    <col min="10234" max="10234" width="34.375" style="48" customWidth="1"/>
    <col min="10235" max="10235" width="2.375" style="48" customWidth="1"/>
    <col min="10236" max="10237" width="8.375" style="48" customWidth="1"/>
    <col min="10238" max="10239" width="17.375" style="48" customWidth="1"/>
    <col min="10240" max="10240" width="0.375" style="48" customWidth="1"/>
    <col min="10241" max="10241" width="12.375" style="48" bestFit="1" customWidth="1"/>
    <col min="10242" max="10488" width="9.375" style="48"/>
    <col min="10489" max="10489" width="12.375" style="48" customWidth="1"/>
    <col min="10490" max="10490" width="34.375" style="48" customWidth="1"/>
    <col min="10491" max="10491" width="2.375" style="48" customWidth="1"/>
    <col min="10492" max="10493" width="8.375" style="48" customWidth="1"/>
    <col min="10494" max="10495" width="17.375" style="48" customWidth="1"/>
    <col min="10496" max="10496" width="0.375" style="48" customWidth="1"/>
    <col min="10497" max="10497" width="12.375" style="48" bestFit="1" customWidth="1"/>
    <col min="10498" max="10744" width="9.375" style="48"/>
    <col min="10745" max="10745" width="12.375" style="48" customWidth="1"/>
    <col min="10746" max="10746" width="34.375" style="48" customWidth="1"/>
    <col min="10747" max="10747" width="2.375" style="48" customWidth="1"/>
    <col min="10748" max="10749" width="8.375" style="48" customWidth="1"/>
    <col min="10750" max="10751" width="17.375" style="48" customWidth="1"/>
    <col min="10752" max="10752" width="0.375" style="48" customWidth="1"/>
    <col min="10753" max="10753" width="12.375" style="48" bestFit="1" customWidth="1"/>
    <col min="10754" max="11000" width="9.375" style="48"/>
    <col min="11001" max="11001" width="12.375" style="48" customWidth="1"/>
    <col min="11002" max="11002" width="34.375" style="48" customWidth="1"/>
    <col min="11003" max="11003" width="2.375" style="48" customWidth="1"/>
    <col min="11004" max="11005" width="8.375" style="48" customWidth="1"/>
    <col min="11006" max="11007" width="17.375" style="48" customWidth="1"/>
    <col min="11008" max="11008" width="0.375" style="48" customWidth="1"/>
    <col min="11009" max="11009" width="12.375" style="48" bestFit="1" customWidth="1"/>
    <col min="11010" max="11256" width="9.375" style="48"/>
    <col min="11257" max="11257" width="12.375" style="48" customWidth="1"/>
    <col min="11258" max="11258" width="34.375" style="48" customWidth="1"/>
    <col min="11259" max="11259" width="2.375" style="48" customWidth="1"/>
    <col min="11260" max="11261" width="8.375" style="48" customWidth="1"/>
    <col min="11262" max="11263" width="17.375" style="48" customWidth="1"/>
    <col min="11264" max="11264" width="0.375" style="48" customWidth="1"/>
    <col min="11265" max="11265" width="12.375" style="48" bestFit="1" customWidth="1"/>
    <col min="11266" max="11512" width="9.375" style="48"/>
    <col min="11513" max="11513" width="12.375" style="48" customWidth="1"/>
    <col min="11514" max="11514" width="34.375" style="48" customWidth="1"/>
    <col min="11515" max="11515" width="2.375" style="48" customWidth="1"/>
    <col min="11516" max="11517" width="8.375" style="48" customWidth="1"/>
    <col min="11518" max="11519" width="17.375" style="48" customWidth="1"/>
    <col min="11520" max="11520" width="0.375" style="48" customWidth="1"/>
    <col min="11521" max="11521" width="12.375" style="48" bestFit="1" customWidth="1"/>
    <col min="11522" max="11768" width="9.375" style="48"/>
    <col min="11769" max="11769" width="12.375" style="48" customWidth="1"/>
    <col min="11770" max="11770" width="34.375" style="48" customWidth="1"/>
    <col min="11771" max="11771" width="2.375" style="48" customWidth="1"/>
    <col min="11772" max="11773" width="8.375" style="48" customWidth="1"/>
    <col min="11774" max="11775" width="17.375" style="48" customWidth="1"/>
    <col min="11776" max="11776" width="0.375" style="48" customWidth="1"/>
    <col min="11777" max="11777" width="12.375" style="48" bestFit="1" customWidth="1"/>
    <col min="11778" max="12024" width="9.375" style="48"/>
    <col min="12025" max="12025" width="12.375" style="48" customWidth="1"/>
    <col min="12026" max="12026" width="34.375" style="48" customWidth="1"/>
    <col min="12027" max="12027" width="2.375" style="48" customWidth="1"/>
    <col min="12028" max="12029" width="8.375" style="48" customWidth="1"/>
    <col min="12030" max="12031" width="17.375" style="48" customWidth="1"/>
    <col min="12032" max="12032" width="0.375" style="48" customWidth="1"/>
    <col min="12033" max="12033" width="12.375" style="48" bestFit="1" customWidth="1"/>
    <col min="12034" max="12280" width="9.375" style="48"/>
    <col min="12281" max="12281" width="12.375" style="48" customWidth="1"/>
    <col min="12282" max="12282" width="34.375" style="48" customWidth="1"/>
    <col min="12283" max="12283" width="2.375" style="48" customWidth="1"/>
    <col min="12284" max="12285" width="8.375" style="48" customWidth="1"/>
    <col min="12286" max="12287" width="17.375" style="48" customWidth="1"/>
    <col min="12288" max="12288" width="0.375" style="48" customWidth="1"/>
    <col min="12289" max="12289" width="12.375" style="48" bestFit="1" customWidth="1"/>
    <col min="12290" max="12536" width="9.375" style="48"/>
    <col min="12537" max="12537" width="12.375" style="48" customWidth="1"/>
    <col min="12538" max="12538" width="34.375" style="48" customWidth="1"/>
    <col min="12539" max="12539" width="2.375" style="48" customWidth="1"/>
    <col min="12540" max="12541" width="8.375" style="48" customWidth="1"/>
    <col min="12542" max="12543" width="17.375" style="48" customWidth="1"/>
    <col min="12544" max="12544" width="0.375" style="48" customWidth="1"/>
    <col min="12545" max="12545" width="12.375" style="48" bestFit="1" customWidth="1"/>
    <col min="12546" max="12792" width="9.375" style="48"/>
    <col min="12793" max="12793" width="12.375" style="48" customWidth="1"/>
    <col min="12794" max="12794" width="34.375" style="48" customWidth="1"/>
    <col min="12795" max="12795" width="2.375" style="48" customWidth="1"/>
    <col min="12796" max="12797" width="8.375" style="48" customWidth="1"/>
    <col min="12798" max="12799" width="17.375" style="48" customWidth="1"/>
    <col min="12800" max="12800" width="0.375" style="48" customWidth="1"/>
    <col min="12801" max="12801" width="12.375" style="48" bestFit="1" customWidth="1"/>
    <col min="12802" max="13048" width="9.375" style="48"/>
    <col min="13049" max="13049" width="12.375" style="48" customWidth="1"/>
    <col min="13050" max="13050" width="34.375" style="48" customWidth="1"/>
    <col min="13051" max="13051" width="2.375" style="48" customWidth="1"/>
    <col min="13052" max="13053" width="8.375" style="48" customWidth="1"/>
    <col min="13054" max="13055" width="17.375" style="48" customWidth="1"/>
    <col min="13056" max="13056" width="0.375" style="48" customWidth="1"/>
    <col min="13057" max="13057" width="12.375" style="48" bestFit="1" customWidth="1"/>
    <col min="13058" max="13304" width="9.375" style="48"/>
    <col min="13305" max="13305" width="12.375" style="48" customWidth="1"/>
    <col min="13306" max="13306" width="34.375" style="48" customWidth="1"/>
    <col min="13307" max="13307" width="2.375" style="48" customWidth="1"/>
    <col min="13308" max="13309" width="8.375" style="48" customWidth="1"/>
    <col min="13310" max="13311" width="17.375" style="48" customWidth="1"/>
    <col min="13312" max="13312" width="0.375" style="48" customWidth="1"/>
    <col min="13313" max="13313" width="12.375" style="48" bestFit="1" customWidth="1"/>
    <col min="13314" max="13560" width="9.375" style="48"/>
    <col min="13561" max="13561" width="12.375" style="48" customWidth="1"/>
    <col min="13562" max="13562" width="34.375" style="48" customWidth="1"/>
    <col min="13563" max="13563" width="2.375" style="48" customWidth="1"/>
    <col min="13564" max="13565" width="8.375" style="48" customWidth="1"/>
    <col min="13566" max="13567" width="17.375" style="48" customWidth="1"/>
    <col min="13568" max="13568" width="0.375" style="48" customWidth="1"/>
    <col min="13569" max="13569" width="12.375" style="48" bestFit="1" customWidth="1"/>
    <col min="13570" max="13816" width="9.375" style="48"/>
    <col min="13817" max="13817" width="12.375" style="48" customWidth="1"/>
    <col min="13818" max="13818" width="34.375" style="48" customWidth="1"/>
    <col min="13819" max="13819" width="2.375" style="48" customWidth="1"/>
    <col min="13820" max="13821" width="8.375" style="48" customWidth="1"/>
    <col min="13822" max="13823" width="17.375" style="48" customWidth="1"/>
    <col min="13824" max="13824" width="0.375" style="48" customWidth="1"/>
    <col min="13825" max="13825" width="12.375" style="48" bestFit="1" customWidth="1"/>
    <col min="13826" max="14072" width="9.375" style="48"/>
    <col min="14073" max="14073" width="12.375" style="48" customWidth="1"/>
    <col min="14074" max="14074" width="34.375" style="48" customWidth="1"/>
    <col min="14075" max="14075" width="2.375" style="48" customWidth="1"/>
    <col min="14076" max="14077" width="8.375" style="48" customWidth="1"/>
    <col min="14078" max="14079" width="17.375" style="48" customWidth="1"/>
    <col min="14080" max="14080" width="0.375" style="48" customWidth="1"/>
    <col min="14081" max="14081" width="12.375" style="48" bestFit="1" customWidth="1"/>
    <col min="14082" max="14328" width="9.375" style="48"/>
    <col min="14329" max="14329" width="12.375" style="48" customWidth="1"/>
    <col min="14330" max="14330" width="34.375" style="48" customWidth="1"/>
    <col min="14331" max="14331" width="2.375" style="48" customWidth="1"/>
    <col min="14332" max="14333" width="8.375" style="48" customWidth="1"/>
    <col min="14334" max="14335" width="17.375" style="48" customWidth="1"/>
    <col min="14336" max="14336" width="0.375" style="48" customWidth="1"/>
    <col min="14337" max="14337" width="12.375" style="48" bestFit="1" customWidth="1"/>
    <col min="14338" max="14584" width="9.375" style="48"/>
    <col min="14585" max="14585" width="12.375" style="48" customWidth="1"/>
    <col min="14586" max="14586" width="34.375" style="48" customWidth="1"/>
    <col min="14587" max="14587" width="2.375" style="48" customWidth="1"/>
    <col min="14588" max="14589" width="8.375" style="48" customWidth="1"/>
    <col min="14590" max="14591" width="17.375" style="48" customWidth="1"/>
    <col min="14592" max="14592" width="0.375" style="48" customWidth="1"/>
    <col min="14593" max="14593" width="12.375" style="48" bestFit="1" customWidth="1"/>
    <col min="14594" max="14840" width="9.375" style="48"/>
    <col min="14841" max="14841" width="12.375" style="48" customWidth="1"/>
    <col min="14842" max="14842" width="34.375" style="48" customWidth="1"/>
    <col min="14843" max="14843" width="2.375" style="48" customWidth="1"/>
    <col min="14844" max="14845" width="8.375" style="48" customWidth="1"/>
    <col min="14846" max="14847" width="17.375" style="48" customWidth="1"/>
    <col min="14848" max="14848" width="0.375" style="48" customWidth="1"/>
    <col min="14849" max="14849" width="12.375" style="48" bestFit="1" customWidth="1"/>
    <col min="14850" max="15096" width="9.375" style="48"/>
    <col min="15097" max="15097" width="12.375" style="48" customWidth="1"/>
    <col min="15098" max="15098" width="34.375" style="48" customWidth="1"/>
    <col min="15099" max="15099" width="2.375" style="48" customWidth="1"/>
    <col min="15100" max="15101" width="8.375" style="48" customWidth="1"/>
    <col min="15102" max="15103" width="17.375" style="48" customWidth="1"/>
    <col min="15104" max="15104" width="0.375" style="48" customWidth="1"/>
    <col min="15105" max="15105" width="12.375" style="48" bestFit="1" customWidth="1"/>
    <col min="15106" max="15352" width="9.375" style="48"/>
    <col min="15353" max="15353" width="12.375" style="48" customWidth="1"/>
    <col min="15354" max="15354" width="34.375" style="48" customWidth="1"/>
    <col min="15355" max="15355" width="2.375" style="48" customWidth="1"/>
    <col min="15356" max="15357" width="8.375" style="48" customWidth="1"/>
    <col min="15358" max="15359" width="17.375" style="48" customWidth="1"/>
    <col min="15360" max="15360" width="0.375" style="48" customWidth="1"/>
    <col min="15361" max="15361" width="12.375" style="48" bestFit="1" customWidth="1"/>
    <col min="15362" max="15608" width="9.375" style="48"/>
    <col min="15609" max="15609" width="12.375" style="48" customWidth="1"/>
    <col min="15610" max="15610" width="34.375" style="48" customWidth="1"/>
    <col min="15611" max="15611" width="2.375" style="48" customWidth="1"/>
    <col min="15612" max="15613" width="8.375" style="48" customWidth="1"/>
    <col min="15614" max="15615" width="17.375" style="48" customWidth="1"/>
    <col min="15616" max="15616" width="0.375" style="48" customWidth="1"/>
    <col min="15617" max="15617" width="12.375" style="48" bestFit="1" customWidth="1"/>
    <col min="15618" max="15864" width="9.375" style="48"/>
    <col min="15865" max="15865" width="12.375" style="48" customWidth="1"/>
    <col min="15866" max="15866" width="34.375" style="48" customWidth="1"/>
    <col min="15867" max="15867" width="2.375" style="48" customWidth="1"/>
    <col min="15868" max="15869" width="8.375" style="48" customWidth="1"/>
    <col min="15870" max="15871" width="17.375" style="48" customWidth="1"/>
    <col min="15872" max="15872" width="0.375" style="48" customWidth="1"/>
    <col min="15873" max="15873" width="12.375" style="48" bestFit="1" customWidth="1"/>
    <col min="15874" max="16120" width="9.375" style="48"/>
    <col min="16121" max="16121" width="12.375" style="48" customWidth="1"/>
    <col min="16122" max="16122" width="34.375" style="48" customWidth="1"/>
    <col min="16123" max="16123" width="2.375" style="48" customWidth="1"/>
    <col min="16124" max="16125" width="8.375" style="48" customWidth="1"/>
    <col min="16126" max="16127" width="17.375" style="48" customWidth="1"/>
    <col min="16128" max="16128" width="0.375" style="48" customWidth="1"/>
    <col min="16129" max="16129" width="12.375" style="48" bestFit="1" customWidth="1"/>
    <col min="16130" max="16384" width="9.375" style="48"/>
  </cols>
  <sheetData>
    <row r="1" spans="2:6" x14ac:dyDescent="0.2">
      <c r="B1" s="66" t="str">
        <f>'التدفقات النقدية'!B1:E1</f>
        <v>شركة معرض الكيف للسيارات</v>
      </c>
      <c r="C1" s="66"/>
      <c r="D1" s="66"/>
      <c r="E1" s="66"/>
      <c r="F1" s="66"/>
    </row>
    <row r="2" spans="2:6" x14ac:dyDescent="0.2">
      <c r="B2" s="75" t="str">
        <f>'المركز المالي'!B2</f>
        <v>شركة ذات مسؤولية محدودة</v>
      </c>
      <c r="C2" s="75"/>
      <c r="D2" s="75"/>
      <c r="E2" s="75"/>
      <c r="F2" s="66"/>
    </row>
    <row r="3" spans="2:6" x14ac:dyDescent="0.2">
      <c r="B3" s="66" t="s">
        <v>214</v>
      </c>
      <c r="C3" s="66"/>
      <c r="D3" s="66"/>
      <c r="E3" s="66"/>
      <c r="F3" s="152"/>
    </row>
    <row r="4" spans="2:6" x14ac:dyDescent="0.2">
      <c r="B4" s="101" t="s">
        <v>24</v>
      </c>
      <c r="C4" s="101"/>
      <c r="D4" s="101"/>
      <c r="E4" s="101"/>
      <c r="F4" s="49"/>
    </row>
    <row r="5" spans="2:6" s="100" customFormat="1" x14ac:dyDescent="0.2">
      <c r="B5" s="20"/>
      <c r="C5" s="20"/>
      <c r="D5" s="20"/>
      <c r="E5" s="20"/>
      <c r="F5" s="20"/>
    </row>
    <row r="6" spans="2:6" s="100" customFormat="1" ht="33" customHeight="1" x14ac:dyDescent="0.2">
      <c r="B6" s="78" t="s">
        <v>121</v>
      </c>
      <c r="C6" s="192" t="s">
        <v>201</v>
      </c>
      <c r="D6" s="78"/>
      <c r="E6" s="161" t="s">
        <v>164</v>
      </c>
      <c r="F6" s="154"/>
    </row>
    <row r="7" spans="2:6" s="100" customFormat="1" ht="33" customHeight="1" x14ac:dyDescent="0.2">
      <c r="B7" s="154" t="s">
        <v>93</v>
      </c>
      <c r="C7" s="15">
        <v>1462804</v>
      </c>
      <c r="D7" s="188"/>
      <c r="E7" s="15">
        <v>739871</v>
      </c>
      <c r="F7" s="154"/>
    </row>
    <row r="8" spans="2:6" s="100" customFormat="1" ht="33" customHeight="1" x14ac:dyDescent="0.2">
      <c r="B8" s="154" t="s">
        <v>112</v>
      </c>
      <c r="C8" s="16">
        <v>1205</v>
      </c>
      <c r="D8" s="188"/>
      <c r="E8" s="16">
        <v>9627</v>
      </c>
      <c r="F8" s="154"/>
    </row>
    <row r="9" spans="2:6" s="100" customFormat="1" ht="33" customHeight="1" thickBot="1" x14ac:dyDescent="0.25">
      <c r="B9" s="154"/>
      <c r="C9" s="18">
        <f>SUM(C7:C8)</f>
        <v>1464009</v>
      </c>
      <c r="D9" s="188"/>
      <c r="E9" s="18">
        <f>SUM(E7:E8)</f>
        <v>749498</v>
      </c>
      <c r="F9" s="154"/>
    </row>
    <row r="10" spans="2:6" s="100" customFormat="1" ht="21" thickTop="1" x14ac:dyDescent="0.2">
      <c r="B10" s="38"/>
      <c r="C10" s="38"/>
      <c r="D10" s="38"/>
      <c r="E10" s="38"/>
      <c r="F10" s="38"/>
    </row>
    <row r="11" spans="2:6" ht="35.25" customHeight="1" x14ac:dyDescent="0.2">
      <c r="B11" s="55" t="s">
        <v>155</v>
      </c>
      <c r="C11" s="192" t="s">
        <v>201</v>
      </c>
      <c r="D11" s="55"/>
      <c r="E11" s="161" t="s">
        <v>164</v>
      </c>
      <c r="F11" s="55"/>
    </row>
    <row r="12" spans="2:6" ht="35.25" customHeight="1" x14ac:dyDescent="0.2">
      <c r="B12" s="29" t="s">
        <v>153</v>
      </c>
      <c r="C12" s="15">
        <v>111032</v>
      </c>
      <c r="D12" s="29"/>
      <c r="E12" s="15">
        <v>348342</v>
      </c>
      <c r="F12" s="28"/>
    </row>
    <row r="13" spans="2:6" ht="35.25" customHeight="1" x14ac:dyDescent="0.2">
      <c r="B13" s="29" t="s">
        <v>110</v>
      </c>
      <c r="C13" s="15">
        <v>569683</v>
      </c>
      <c r="D13" s="29"/>
      <c r="E13" s="15">
        <v>0</v>
      </c>
      <c r="F13" s="28"/>
    </row>
    <row r="14" spans="2:6" ht="35.25" customHeight="1" x14ac:dyDescent="0.2">
      <c r="B14" s="29" t="s">
        <v>130</v>
      </c>
      <c r="C14" s="15">
        <v>20000</v>
      </c>
      <c r="D14" s="29"/>
      <c r="E14" s="15">
        <v>22880</v>
      </c>
      <c r="F14" s="28"/>
    </row>
    <row r="15" spans="2:6" ht="35.25" customHeight="1" x14ac:dyDescent="0.2">
      <c r="B15" s="29" t="s">
        <v>53</v>
      </c>
      <c r="C15" s="15">
        <v>2977</v>
      </c>
      <c r="D15" s="29"/>
      <c r="E15" s="15">
        <v>2156</v>
      </c>
      <c r="F15" s="29"/>
    </row>
    <row r="16" spans="2:6" ht="35.25" customHeight="1" x14ac:dyDescent="0.2">
      <c r="B16" s="29" t="s">
        <v>54</v>
      </c>
      <c r="C16" s="15">
        <v>30263</v>
      </c>
      <c r="D16" s="29"/>
      <c r="E16" s="15">
        <v>19856</v>
      </c>
      <c r="F16" s="29"/>
    </row>
    <row r="17" spans="2:6" ht="35.25" customHeight="1" x14ac:dyDescent="0.2">
      <c r="B17" s="45" t="s">
        <v>192</v>
      </c>
      <c r="C17" s="15">
        <f>C24</f>
        <v>222220</v>
      </c>
      <c r="D17" s="45"/>
      <c r="E17" s="15">
        <v>204447</v>
      </c>
      <c r="F17" s="29"/>
    </row>
    <row r="18" spans="2:6" ht="35.25" customHeight="1" thickBot="1" x14ac:dyDescent="0.25">
      <c r="B18" s="30"/>
      <c r="C18" s="19">
        <f>SUM(C12:C17)</f>
        <v>956175</v>
      </c>
      <c r="D18" s="30"/>
      <c r="E18" s="19">
        <f>SUM(E12:E17)</f>
        <v>597681</v>
      </c>
      <c r="F18" s="30"/>
    </row>
    <row r="19" spans="2:6" ht="7.5" customHeight="1" thickTop="1" x14ac:dyDescent="0.2">
      <c r="B19" s="30"/>
      <c r="C19" s="30"/>
      <c r="D19" s="30"/>
      <c r="E19" s="30"/>
      <c r="F19" s="30"/>
    </row>
    <row r="20" spans="2:6" ht="58.5" customHeight="1" x14ac:dyDescent="0.2">
      <c r="B20" s="213" t="s">
        <v>224</v>
      </c>
      <c r="C20" s="213"/>
      <c r="D20" s="213"/>
      <c r="E20" s="213"/>
      <c r="F20" s="213"/>
    </row>
    <row r="21" spans="2:6" x14ac:dyDescent="0.2">
      <c r="B21" s="20"/>
      <c r="C21" s="20"/>
      <c r="D21" s="20"/>
      <c r="E21" s="20"/>
      <c r="F21" s="20"/>
    </row>
    <row r="22" spans="2:6" ht="33.75" customHeight="1" x14ac:dyDescent="0.2">
      <c r="B22" s="124" t="s">
        <v>156</v>
      </c>
      <c r="C22" s="192" t="s">
        <v>201</v>
      </c>
      <c r="D22" s="124"/>
      <c r="E22" s="161" t="s">
        <v>164</v>
      </c>
      <c r="F22" s="55"/>
    </row>
    <row r="23" spans="2:6" ht="33.75" customHeight="1" x14ac:dyDescent="0.2">
      <c r="B23" s="29" t="s">
        <v>118</v>
      </c>
      <c r="C23" s="15">
        <v>222220</v>
      </c>
      <c r="D23" s="29"/>
      <c r="E23" s="15">
        <v>204447</v>
      </c>
      <c r="F23" s="28"/>
    </row>
    <row r="24" spans="2:6" ht="33.75" customHeight="1" thickBot="1" x14ac:dyDescent="0.25">
      <c r="B24" s="30"/>
      <c r="C24" s="19">
        <f>SUM(C23:C23)</f>
        <v>222220</v>
      </c>
      <c r="D24" s="30"/>
      <c r="E24" s="19">
        <f>SUM(E23:E23)</f>
        <v>204447</v>
      </c>
      <c r="F24" s="30"/>
    </row>
    <row r="25" spans="2:6" ht="21" thickTop="1" x14ac:dyDescent="0.2">
      <c r="B25" s="30"/>
      <c r="C25" s="30"/>
      <c r="D25" s="30"/>
      <c r="E25" s="30"/>
      <c r="F25" s="30"/>
    </row>
    <row r="26" spans="2:6" x14ac:dyDescent="0.2">
      <c r="E26" s="75"/>
      <c r="F26" s="75"/>
    </row>
    <row r="27" spans="2:6" x14ac:dyDescent="0.2">
      <c r="B27" s="214">
        <v>16</v>
      </c>
      <c r="C27" s="214"/>
      <c r="D27" s="214"/>
      <c r="E27" s="214"/>
      <c r="F27" s="214"/>
    </row>
    <row r="28" spans="2:6" x14ac:dyDescent="0.2">
      <c r="B28" s="206"/>
      <c r="C28" s="206"/>
      <c r="D28" s="206"/>
      <c r="E28" s="206"/>
      <c r="F28" s="206"/>
    </row>
  </sheetData>
  <customSheetViews>
    <customSheetView guid="{C4C54333-0C8B-484B-8210-F3D7E510C081}" scale="175" showGridLines="0" topLeftCell="A49">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2">
    <mergeCell ref="B20:F20"/>
    <mergeCell ref="B27:F28"/>
  </mergeCells>
  <printOptions horizontalCentered="1"/>
  <pageMargins left="0.59055118110236227" right="0.84" top="0.62992125984251968" bottom="0" header="0" footer="0"/>
  <pageSetup paperSize="9" scale="98" firstPageNumber="5" orientation="portrait" useFirstPageNumber="1" r:id="rId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286090"/>
  </sheetPr>
  <dimension ref="A1:K25"/>
  <sheetViews>
    <sheetView rightToLeft="1" zoomScale="90" zoomScaleNormal="90" zoomScaleSheetLayoutView="130" zoomScalePageLayoutView="90" workbookViewId="0">
      <selection activeCell="P14" sqref="P14"/>
    </sheetView>
  </sheetViews>
  <sheetFormatPr defaultColWidth="9.375" defaultRowHeight="20.25" x14ac:dyDescent="0.2"/>
  <cols>
    <col min="1" max="1" width="2" style="48" customWidth="1"/>
    <col min="2" max="2" width="33.375" style="48" customWidth="1"/>
    <col min="3" max="3" width="15.75" style="48" customWidth="1"/>
    <col min="4" max="4" width="1" style="48" customWidth="1"/>
    <col min="5" max="5" width="15.875" style="48" customWidth="1"/>
    <col min="6" max="6" width="1.25" style="48" customWidth="1"/>
    <col min="7" max="7" width="19" style="48" customWidth="1"/>
    <col min="8" max="8" width="1.375" style="48" customWidth="1"/>
    <col min="9" max="9" width="13.75" style="48" customWidth="1"/>
    <col min="10" max="10" width="2" style="48" customWidth="1"/>
    <col min="11" max="11" width="10.75" style="48" customWidth="1"/>
    <col min="12" max="12" width="2" style="48" customWidth="1"/>
    <col min="13" max="244" width="9.375" style="48"/>
    <col min="245" max="245" width="12.375" style="48" customWidth="1"/>
    <col min="246" max="246" width="34.375" style="48" customWidth="1"/>
    <col min="247" max="247" width="2.375" style="48" customWidth="1"/>
    <col min="248" max="249" width="8.375" style="48" customWidth="1"/>
    <col min="250" max="251" width="17.375" style="48" customWidth="1"/>
    <col min="252" max="252" width="0.375" style="48" customWidth="1"/>
    <col min="253" max="253" width="12.375" style="48" bestFit="1" customWidth="1"/>
    <col min="254" max="500" width="9.375" style="48"/>
    <col min="501" max="501" width="12.375" style="48" customWidth="1"/>
    <col min="502" max="502" width="34.375" style="48" customWidth="1"/>
    <col min="503" max="503" width="2.375" style="48" customWidth="1"/>
    <col min="504" max="505" width="8.375" style="48" customWidth="1"/>
    <col min="506" max="507" width="17.375" style="48" customWidth="1"/>
    <col min="508" max="508" width="0.375" style="48" customWidth="1"/>
    <col min="509" max="509" width="12.375" style="48" bestFit="1" customWidth="1"/>
    <col min="510" max="756" width="9.375" style="48"/>
    <col min="757" max="757" width="12.375" style="48" customWidth="1"/>
    <col min="758" max="758" width="34.375" style="48" customWidth="1"/>
    <col min="759" max="759" width="2.375" style="48" customWidth="1"/>
    <col min="760" max="761" width="8.375" style="48" customWidth="1"/>
    <col min="762" max="763" width="17.375" style="48" customWidth="1"/>
    <col min="764" max="764" width="0.375" style="48" customWidth="1"/>
    <col min="765" max="765" width="12.375" style="48" bestFit="1" customWidth="1"/>
    <col min="766" max="1012" width="9.375" style="48"/>
    <col min="1013" max="1013" width="12.375" style="48" customWidth="1"/>
    <col min="1014" max="1014" width="34.375" style="48" customWidth="1"/>
    <col min="1015" max="1015" width="2.375" style="48" customWidth="1"/>
    <col min="1016" max="1017" width="8.375" style="48" customWidth="1"/>
    <col min="1018" max="1019" width="17.375" style="48" customWidth="1"/>
    <col min="1020" max="1020" width="0.375" style="48" customWidth="1"/>
    <col min="1021" max="1021" width="12.375" style="48" bestFit="1" customWidth="1"/>
    <col min="1022" max="1268" width="9.375" style="48"/>
    <col min="1269" max="1269" width="12.375" style="48" customWidth="1"/>
    <col min="1270" max="1270" width="34.375" style="48" customWidth="1"/>
    <col min="1271" max="1271" width="2.375" style="48" customWidth="1"/>
    <col min="1272" max="1273" width="8.375" style="48" customWidth="1"/>
    <col min="1274" max="1275" width="17.375" style="48" customWidth="1"/>
    <col min="1276" max="1276" width="0.375" style="48" customWidth="1"/>
    <col min="1277" max="1277" width="12.375" style="48" bestFit="1" customWidth="1"/>
    <col min="1278" max="1524" width="9.375" style="48"/>
    <col min="1525" max="1525" width="12.375" style="48" customWidth="1"/>
    <col min="1526" max="1526" width="34.375" style="48" customWidth="1"/>
    <col min="1527" max="1527" width="2.375" style="48" customWidth="1"/>
    <col min="1528" max="1529" width="8.375" style="48" customWidth="1"/>
    <col min="1530" max="1531" width="17.375" style="48" customWidth="1"/>
    <col min="1532" max="1532" width="0.375" style="48" customWidth="1"/>
    <col min="1533" max="1533" width="12.375" style="48" bestFit="1" customWidth="1"/>
    <col min="1534" max="1780" width="9.375" style="48"/>
    <col min="1781" max="1781" width="12.375" style="48" customWidth="1"/>
    <col min="1782" max="1782" width="34.375" style="48" customWidth="1"/>
    <col min="1783" max="1783" width="2.375" style="48" customWidth="1"/>
    <col min="1784" max="1785" width="8.375" style="48" customWidth="1"/>
    <col min="1786" max="1787" width="17.375" style="48" customWidth="1"/>
    <col min="1788" max="1788" width="0.375" style="48" customWidth="1"/>
    <col min="1789" max="1789" width="12.375" style="48" bestFit="1" customWidth="1"/>
    <col min="1790" max="2036" width="9.375" style="48"/>
    <col min="2037" max="2037" width="12.375" style="48" customWidth="1"/>
    <col min="2038" max="2038" width="34.375" style="48" customWidth="1"/>
    <col min="2039" max="2039" width="2.375" style="48" customWidth="1"/>
    <col min="2040" max="2041" width="8.375" style="48" customWidth="1"/>
    <col min="2042" max="2043" width="17.375" style="48" customWidth="1"/>
    <col min="2044" max="2044" width="0.375" style="48" customWidth="1"/>
    <col min="2045" max="2045" width="12.375" style="48" bestFit="1" customWidth="1"/>
    <col min="2046" max="2292" width="9.375" style="48"/>
    <col min="2293" max="2293" width="12.375" style="48" customWidth="1"/>
    <col min="2294" max="2294" width="34.375" style="48" customWidth="1"/>
    <col min="2295" max="2295" width="2.375" style="48" customWidth="1"/>
    <col min="2296" max="2297" width="8.375" style="48" customWidth="1"/>
    <col min="2298" max="2299" width="17.375" style="48" customWidth="1"/>
    <col min="2300" max="2300" width="0.375" style="48" customWidth="1"/>
    <col min="2301" max="2301" width="12.375" style="48" bestFit="1" customWidth="1"/>
    <col min="2302" max="2548" width="9.375" style="48"/>
    <col min="2549" max="2549" width="12.375" style="48" customWidth="1"/>
    <col min="2550" max="2550" width="34.375" style="48" customWidth="1"/>
    <col min="2551" max="2551" width="2.375" style="48" customWidth="1"/>
    <col min="2552" max="2553" width="8.375" style="48" customWidth="1"/>
    <col min="2554" max="2555" width="17.375" style="48" customWidth="1"/>
    <col min="2556" max="2556" width="0.375" style="48" customWidth="1"/>
    <col min="2557" max="2557" width="12.375" style="48" bestFit="1" customWidth="1"/>
    <col min="2558" max="2804" width="9.375" style="48"/>
    <col min="2805" max="2805" width="12.375" style="48" customWidth="1"/>
    <col min="2806" max="2806" width="34.375" style="48" customWidth="1"/>
    <col min="2807" max="2807" width="2.375" style="48" customWidth="1"/>
    <col min="2808" max="2809" width="8.375" style="48" customWidth="1"/>
    <col min="2810" max="2811" width="17.375" style="48" customWidth="1"/>
    <col min="2812" max="2812" width="0.375" style="48" customWidth="1"/>
    <col min="2813" max="2813" width="12.375" style="48" bestFit="1" customWidth="1"/>
    <col min="2814" max="3060" width="9.375" style="48"/>
    <col min="3061" max="3061" width="12.375" style="48" customWidth="1"/>
    <col min="3062" max="3062" width="34.375" style="48" customWidth="1"/>
    <col min="3063" max="3063" width="2.375" style="48" customWidth="1"/>
    <col min="3064" max="3065" width="8.375" style="48" customWidth="1"/>
    <col min="3066" max="3067" width="17.375" style="48" customWidth="1"/>
    <col min="3068" max="3068" width="0.375" style="48" customWidth="1"/>
    <col min="3069" max="3069" width="12.375" style="48" bestFit="1" customWidth="1"/>
    <col min="3070" max="3316" width="9.375" style="48"/>
    <col min="3317" max="3317" width="12.375" style="48" customWidth="1"/>
    <col min="3318" max="3318" width="34.375" style="48" customWidth="1"/>
    <col min="3319" max="3319" width="2.375" style="48" customWidth="1"/>
    <col min="3320" max="3321" width="8.375" style="48" customWidth="1"/>
    <col min="3322" max="3323" width="17.375" style="48" customWidth="1"/>
    <col min="3324" max="3324" width="0.375" style="48" customWidth="1"/>
    <col min="3325" max="3325" width="12.375" style="48" bestFit="1" customWidth="1"/>
    <col min="3326" max="3572" width="9.375" style="48"/>
    <col min="3573" max="3573" width="12.375" style="48" customWidth="1"/>
    <col min="3574" max="3574" width="34.375" style="48" customWidth="1"/>
    <col min="3575" max="3575" width="2.375" style="48" customWidth="1"/>
    <col min="3576" max="3577" width="8.375" style="48" customWidth="1"/>
    <col min="3578" max="3579" width="17.375" style="48" customWidth="1"/>
    <col min="3580" max="3580" width="0.375" style="48" customWidth="1"/>
    <col min="3581" max="3581" width="12.375" style="48" bestFit="1" customWidth="1"/>
    <col min="3582" max="3828" width="9.375" style="48"/>
    <col min="3829" max="3829" width="12.375" style="48" customWidth="1"/>
    <col min="3830" max="3830" width="34.375" style="48" customWidth="1"/>
    <col min="3831" max="3831" width="2.375" style="48" customWidth="1"/>
    <col min="3832" max="3833" width="8.375" style="48" customWidth="1"/>
    <col min="3834" max="3835" width="17.375" style="48" customWidth="1"/>
    <col min="3836" max="3836" width="0.375" style="48" customWidth="1"/>
    <col min="3837" max="3837" width="12.375" style="48" bestFit="1" customWidth="1"/>
    <col min="3838" max="4084" width="9.375" style="48"/>
    <col min="4085" max="4085" width="12.375" style="48" customWidth="1"/>
    <col min="4086" max="4086" width="34.375" style="48" customWidth="1"/>
    <col min="4087" max="4087" width="2.375" style="48" customWidth="1"/>
    <col min="4088" max="4089" width="8.375" style="48" customWidth="1"/>
    <col min="4090" max="4091" width="17.375" style="48" customWidth="1"/>
    <col min="4092" max="4092" width="0.375" style="48" customWidth="1"/>
    <col min="4093" max="4093" width="12.375" style="48" bestFit="1" customWidth="1"/>
    <col min="4094" max="4340" width="9.375" style="48"/>
    <col min="4341" max="4341" width="12.375" style="48" customWidth="1"/>
    <col min="4342" max="4342" width="34.375" style="48" customWidth="1"/>
    <col min="4343" max="4343" width="2.375" style="48" customWidth="1"/>
    <col min="4344" max="4345" width="8.375" style="48" customWidth="1"/>
    <col min="4346" max="4347" width="17.375" style="48" customWidth="1"/>
    <col min="4348" max="4348" width="0.375" style="48" customWidth="1"/>
    <col min="4349" max="4349" width="12.375" style="48" bestFit="1" customWidth="1"/>
    <col min="4350" max="4596" width="9.375" style="48"/>
    <col min="4597" max="4597" width="12.375" style="48" customWidth="1"/>
    <col min="4598" max="4598" width="34.375" style="48" customWidth="1"/>
    <col min="4599" max="4599" width="2.375" style="48" customWidth="1"/>
    <col min="4600" max="4601" width="8.375" style="48" customWidth="1"/>
    <col min="4602" max="4603" width="17.375" style="48" customWidth="1"/>
    <col min="4604" max="4604" width="0.375" style="48" customWidth="1"/>
    <col min="4605" max="4605" width="12.375" style="48" bestFit="1" customWidth="1"/>
    <col min="4606" max="4852" width="9.375" style="48"/>
    <col min="4853" max="4853" width="12.375" style="48" customWidth="1"/>
    <col min="4854" max="4854" width="34.375" style="48" customWidth="1"/>
    <col min="4855" max="4855" width="2.375" style="48" customWidth="1"/>
    <col min="4856" max="4857" width="8.375" style="48" customWidth="1"/>
    <col min="4858" max="4859" width="17.375" style="48" customWidth="1"/>
    <col min="4860" max="4860" width="0.375" style="48" customWidth="1"/>
    <col min="4861" max="4861" width="12.375" style="48" bestFit="1" customWidth="1"/>
    <col min="4862" max="5108" width="9.375" style="48"/>
    <col min="5109" max="5109" width="12.375" style="48" customWidth="1"/>
    <col min="5110" max="5110" width="34.375" style="48" customWidth="1"/>
    <col min="5111" max="5111" width="2.375" style="48" customWidth="1"/>
    <col min="5112" max="5113" width="8.375" style="48" customWidth="1"/>
    <col min="5114" max="5115" width="17.375" style="48" customWidth="1"/>
    <col min="5116" max="5116" width="0.375" style="48" customWidth="1"/>
    <col min="5117" max="5117" width="12.375" style="48" bestFit="1" customWidth="1"/>
    <col min="5118" max="5364" width="9.375" style="48"/>
    <col min="5365" max="5365" width="12.375" style="48" customWidth="1"/>
    <col min="5366" max="5366" width="34.375" style="48" customWidth="1"/>
    <col min="5367" max="5367" width="2.375" style="48" customWidth="1"/>
    <col min="5368" max="5369" width="8.375" style="48" customWidth="1"/>
    <col min="5370" max="5371" width="17.375" style="48" customWidth="1"/>
    <col min="5372" max="5372" width="0.375" style="48" customWidth="1"/>
    <col min="5373" max="5373" width="12.375" style="48" bestFit="1" customWidth="1"/>
    <col min="5374" max="5620" width="9.375" style="48"/>
    <col min="5621" max="5621" width="12.375" style="48" customWidth="1"/>
    <col min="5622" max="5622" width="34.375" style="48" customWidth="1"/>
    <col min="5623" max="5623" width="2.375" style="48" customWidth="1"/>
    <col min="5624" max="5625" width="8.375" style="48" customWidth="1"/>
    <col min="5626" max="5627" width="17.375" style="48" customWidth="1"/>
    <col min="5628" max="5628" width="0.375" style="48" customWidth="1"/>
    <col min="5629" max="5629" width="12.375" style="48" bestFit="1" customWidth="1"/>
    <col min="5630" max="5876" width="9.375" style="48"/>
    <col min="5877" max="5877" width="12.375" style="48" customWidth="1"/>
    <col min="5878" max="5878" width="34.375" style="48" customWidth="1"/>
    <col min="5879" max="5879" width="2.375" style="48" customWidth="1"/>
    <col min="5880" max="5881" width="8.375" style="48" customWidth="1"/>
    <col min="5882" max="5883" width="17.375" style="48" customWidth="1"/>
    <col min="5884" max="5884" width="0.375" style="48" customWidth="1"/>
    <col min="5885" max="5885" width="12.375" style="48" bestFit="1" customWidth="1"/>
    <col min="5886" max="6132" width="9.375" style="48"/>
    <col min="6133" max="6133" width="12.375" style="48" customWidth="1"/>
    <col min="6134" max="6134" width="34.375" style="48" customWidth="1"/>
    <col min="6135" max="6135" width="2.375" style="48" customWidth="1"/>
    <col min="6136" max="6137" width="8.375" style="48" customWidth="1"/>
    <col min="6138" max="6139" width="17.375" style="48" customWidth="1"/>
    <col min="6140" max="6140" width="0.375" style="48" customWidth="1"/>
    <col min="6141" max="6141" width="12.375" style="48" bestFit="1" customWidth="1"/>
    <col min="6142" max="6388" width="9.375" style="48"/>
    <col min="6389" max="6389" width="12.375" style="48" customWidth="1"/>
    <col min="6390" max="6390" width="34.375" style="48" customWidth="1"/>
    <col min="6391" max="6391" width="2.375" style="48" customWidth="1"/>
    <col min="6392" max="6393" width="8.375" style="48" customWidth="1"/>
    <col min="6394" max="6395" width="17.375" style="48" customWidth="1"/>
    <col min="6396" max="6396" width="0.375" style="48" customWidth="1"/>
    <col min="6397" max="6397" width="12.375" style="48" bestFit="1" customWidth="1"/>
    <col min="6398" max="6644" width="9.375" style="48"/>
    <col min="6645" max="6645" width="12.375" style="48" customWidth="1"/>
    <col min="6646" max="6646" width="34.375" style="48" customWidth="1"/>
    <col min="6647" max="6647" width="2.375" style="48" customWidth="1"/>
    <col min="6648" max="6649" width="8.375" style="48" customWidth="1"/>
    <col min="6650" max="6651" width="17.375" style="48" customWidth="1"/>
    <col min="6652" max="6652" width="0.375" style="48" customWidth="1"/>
    <col min="6653" max="6653" width="12.375" style="48" bestFit="1" customWidth="1"/>
    <col min="6654" max="6900" width="9.375" style="48"/>
    <col min="6901" max="6901" width="12.375" style="48" customWidth="1"/>
    <col min="6902" max="6902" width="34.375" style="48" customWidth="1"/>
    <col min="6903" max="6903" width="2.375" style="48" customWidth="1"/>
    <col min="6904" max="6905" width="8.375" style="48" customWidth="1"/>
    <col min="6906" max="6907" width="17.375" style="48" customWidth="1"/>
    <col min="6908" max="6908" width="0.375" style="48" customWidth="1"/>
    <col min="6909" max="6909" width="12.375" style="48" bestFit="1" customWidth="1"/>
    <col min="6910" max="7156" width="9.375" style="48"/>
    <col min="7157" max="7157" width="12.375" style="48" customWidth="1"/>
    <col min="7158" max="7158" width="34.375" style="48" customWidth="1"/>
    <col min="7159" max="7159" width="2.375" style="48" customWidth="1"/>
    <col min="7160" max="7161" width="8.375" style="48" customWidth="1"/>
    <col min="7162" max="7163" width="17.375" style="48" customWidth="1"/>
    <col min="7164" max="7164" width="0.375" style="48" customWidth="1"/>
    <col min="7165" max="7165" width="12.375" style="48" bestFit="1" customWidth="1"/>
    <col min="7166" max="7412" width="9.375" style="48"/>
    <col min="7413" max="7413" width="12.375" style="48" customWidth="1"/>
    <col min="7414" max="7414" width="34.375" style="48" customWidth="1"/>
    <col min="7415" max="7415" width="2.375" style="48" customWidth="1"/>
    <col min="7416" max="7417" width="8.375" style="48" customWidth="1"/>
    <col min="7418" max="7419" width="17.375" style="48" customWidth="1"/>
    <col min="7420" max="7420" width="0.375" style="48" customWidth="1"/>
    <col min="7421" max="7421" width="12.375" style="48" bestFit="1" customWidth="1"/>
    <col min="7422" max="7668" width="9.375" style="48"/>
    <col min="7669" max="7669" width="12.375" style="48" customWidth="1"/>
    <col min="7670" max="7670" width="34.375" style="48" customWidth="1"/>
    <col min="7671" max="7671" width="2.375" style="48" customWidth="1"/>
    <col min="7672" max="7673" width="8.375" style="48" customWidth="1"/>
    <col min="7674" max="7675" width="17.375" style="48" customWidth="1"/>
    <col min="7676" max="7676" width="0.375" style="48" customWidth="1"/>
    <col min="7677" max="7677" width="12.375" style="48" bestFit="1" customWidth="1"/>
    <col min="7678" max="7924" width="9.375" style="48"/>
    <col min="7925" max="7925" width="12.375" style="48" customWidth="1"/>
    <col min="7926" max="7926" width="34.375" style="48" customWidth="1"/>
    <col min="7927" max="7927" width="2.375" style="48" customWidth="1"/>
    <col min="7928" max="7929" width="8.375" style="48" customWidth="1"/>
    <col min="7930" max="7931" width="17.375" style="48" customWidth="1"/>
    <col min="7932" max="7932" width="0.375" style="48" customWidth="1"/>
    <col min="7933" max="7933" width="12.375" style="48" bestFit="1" customWidth="1"/>
    <col min="7934" max="8180" width="9.375" style="48"/>
    <col min="8181" max="8181" width="12.375" style="48" customWidth="1"/>
    <col min="8182" max="8182" width="34.375" style="48" customWidth="1"/>
    <col min="8183" max="8183" width="2.375" style="48" customWidth="1"/>
    <col min="8184" max="8185" width="8.375" style="48" customWidth="1"/>
    <col min="8186" max="8187" width="17.375" style="48" customWidth="1"/>
    <col min="8188" max="8188" width="0.375" style="48" customWidth="1"/>
    <col min="8189" max="8189" width="12.375" style="48" bestFit="1" customWidth="1"/>
    <col min="8190" max="8436" width="9.375" style="48"/>
    <col min="8437" max="8437" width="12.375" style="48" customWidth="1"/>
    <col min="8438" max="8438" width="34.375" style="48" customWidth="1"/>
    <col min="8439" max="8439" width="2.375" style="48" customWidth="1"/>
    <col min="8440" max="8441" width="8.375" style="48" customWidth="1"/>
    <col min="8442" max="8443" width="17.375" style="48" customWidth="1"/>
    <col min="8444" max="8444" width="0.375" style="48" customWidth="1"/>
    <col min="8445" max="8445" width="12.375" style="48" bestFit="1" customWidth="1"/>
    <col min="8446" max="8692" width="9.375" style="48"/>
    <col min="8693" max="8693" width="12.375" style="48" customWidth="1"/>
    <col min="8694" max="8694" width="34.375" style="48" customWidth="1"/>
    <col min="8695" max="8695" width="2.375" style="48" customWidth="1"/>
    <col min="8696" max="8697" width="8.375" style="48" customWidth="1"/>
    <col min="8698" max="8699" width="17.375" style="48" customWidth="1"/>
    <col min="8700" max="8700" width="0.375" style="48" customWidth="1"/>
    <col min="8701" max="8701" width="12.375" style="48" bestFit="1" customWidth="1"/>
    <col min="8702" max="8948" width="9.375" style="48"/>
    <col min="8949" max="8949" width="12.375" style="48" customWidth="1"/>
    <col min="8950" max="8950" width="34.375" style="48" customWidth="1"/>
    <col min="8951" max="8951" width="2.375" style="48" customWidth="1"/>
    <col min="8952" max="8953" width="8.375" style="48" customWidth="1"/>
    <col min="8954" max="8955" width="17.375" style="48" customWidth="1"/>
    <col min="8956" max="8956" width="0.375" style="48" customWidth="1"/>
    <col min="8957" max="8957" width="12.375" style="48" bestFit="1" customWidth="1"/>
    <col min="8958" max="9204" width="9.375" style="48"/>
    <col min="9205" max="9205" width="12.375" style="48" customWidth="1"/>
    <col min="9206" max="9206" width="34.375" style="48" customWidth="1"/>
    <col min="9207" max="9207" width="2.375" style="48" customWidth="1"/>
    <col min="9208" max="9209" width="8.375" style="48" customWidth="1"/>
    <col min="9210" max="9211" width="17.375" style="48" customWidth="1"/>
    <col min="9212" max="9212" width="0.375" style="48" customWidth="1"/>
    <col min="9213" max="9213" width="12.375" style="48" bestFit="1" customWidth="1"/>
    <col min="9214" max="9460" width="9.375" style="48"/>
    <col min="9461" max="9461" width="12.375" style="48" customWidth="1"/>
    <col min="9462" max="9462" width="34.375" style="48" customWidth="1"/>
    <col min="9463" max="9463" width="2.375" style="48" customWidth="1"/>
    <col min="9464" max="9465" width="8.375" style="48" customWidth="1"/>
    <col min="9466" max="9467" width="17.375" style="48" customWidth="1"/>
    <col min="9468" max="9468" width="0.375" style="48" customWidth="1"/>
    <col min="9469" max="9469" width="12.375" style="48" bestFit="1" customWidth="1"/>
    <col min="9470" max="9716" width="9.375" style="48"/>
    <col min="9717" max="9717" width="12.375" style="48" customWidth="1"/>
    <col min="9718" max="9718" width="34.375" style="48" customWidth="1"/>
    <col min="9719" max="9719" width="2.375" style="48" customWidth="1"/>
    <col min="9720" max="9721" width="8.375" style="48" customWidth="1"/>
    <col min="9722" max="9723" width="17.375" style="48" customWidth="1"/>
    <col min="9724" max="9724" width="0.375" style="48" customWidth="1"/>
    <col min="9725" max="9725" width="12.375" style="48" bestFit="1" customWidth="1"/>
    <col min="9726" max="9972" width="9.375" style="48"/>
    <col min="9973" max="9973" width="12.375" style="48" customWidth="1"/>
    <col min="9974" max="9974" width="34.375" style="48" customWidth="1"/>
    <col min="9975" max="9975" width="2.375" style="48" customWidth="1"/>
    <col min="9976" max="9977" width="8.375" style="48" customWidth="1"/>
    <col min="9978" max="9979" width="17.375" style="48" customWidth="1"/>
    <col min="9980" max="9980" width="0.375" style="48" customWidth="1"/>
    <col min="9981" max="9981" width="12.375" style="48" bestFit="1" customWidth="1"/>
    <col min="9982" max="10228" width="9.375" style="48"/>
    <col min="10229" max="10229" width="12.375" style="48" customWidth="1"/>
    <col min="10230" max="10230" width="34.375" style="48" customWidth="1"/>
    <col min="10231" max="10231" width="2.375" style="48" customWidth="1"/>
    <col min="10232" max="10233" width="8.375" style="48" customWidth="1"/>
    <col min="10234" max="10235" width="17.375" style="48" customWidth="1"/>
    <col min="10236" max="10236" width="0.375" style="48" customWidth="1"/>
    <col min="10237" max="10237" width="12.375" style="48" bestFit="1" customWidth="1"/>
    <col min="10238" max="10484" width="9.375" style="48"/>
    <col min="10485" max="10485" width="12.375" style="48" customWidth="1"/>
    <col min="10486" max="10486" width="34.375" style="48" customWidth="1"/>
    <col min="10487" max="10487" width="2.375" style="48" customWidth="1"/>
    <col min="10488" max="10489" width="8.375" style="48" customWidth="1"/>
    <col min="10490" max="10491" width="17.375" style="48" customWidth="1"/>
    <col min="10492" max="10492" width="0.375" style="48" customWidth="1"/>
    <col min="10493" max="10493" width="12.375" style="48" bestFit="1" customWidth="1"/>
    <col min="10494" max="10740" width="9.375" style="48"/>
    <col min="10741" max="10741" width="12.375" style="48" customWidth="1"/>
    <col min="10742" max="10742" width="34.375" style="48" customWidth="1"/>
    <col min="10743" max="10743" width="2.375" style="48" customWidth="1"/>
    <col min="10744" max="10745" width="8.375" style="48" customWidth="1"/>
    <col min="10746" max="10747" width="17.375" style="48" customWidth="1"/>
    <col min="10748" max="10748" width="0.375" style="48" customWidth="1"/>
    <col min="10749" max="10749" width="12.375" style="48" bestFit="1" customWidth="1"/>
    <col min="10750" max="10996" width="9.375" style="48"/>
    <col min="10997" max="10997" width="12.375" style="48" customWidth="1"/>
    <col min="10998" max="10998" width="34.375" style="48" customWidth="1"/>
    <col min="10999" max="10999" width="2.375" style="48" customWidth="1"/>
    <col min="11000" max="11001" width="8.375" style="48" customWidth="1"/>
    <col min="11002" max="11003" width="17.375" style="48" customWidth="1"/>
    <col min="11004" max="11004" width="0.375" style="48" customWidth="1"/>
    <col min="11005" max="11005" width="12.375" style="48" bestFit="1" customWidth="1"/>
    <col min="11006" max="11252" width="9.375" style="48"/>
    <col min="11253" max="11253" width="12.375" style="48" customWidth="1"/>
    <col min="11254" max="11254" width="34.375" style="48" customWidth="1"/>
    <col min="11255" max="11255" width="2.375" style="48" customWidth="1"/>
    <col min="11256" max="11257" width="8.375" style="48" customWidth="1"/>
    <col min="11258" max="11259" width="17.375" style="48" customWidth="1"/>
    <col min="11260" max="11260" width="0.375" style="48" customWidth="1"/>
    <col min="11261" max="11261" width="12.375" style="48" bestFit="1" customWidth="1"/>
    <col min="11262" max="11508" width="9.375" style="48"/>
    <col min="11509" max="11509" width="12.375" style="48" customWidth="1"/>
    <col min="11510" max="11510" width="34.375" style="48" customWidth="1"/>
    <col min="11511" max="11511" width="2.375" style="48" customWidth="1"/>
    <col min="11512" max="11513" width="8.375" style="48" customWidth="1"/>
    <col min="11514" max="11515" width="17.375" style="48" customWidth="1"/>
    <col min="11516" max="11516" width="0.375" style="48" customWidth="1"/>
    <col min="11517" max="11517" width="12.375" style="48" bestFit="1" customWidth="1"/>
    <col min="11518" max="11764" width="9.375" style="48"/>
    <col min="11765" max="11765" width="12.375" style="48" customWidth="1"/>
    <col min="11766" max="11766" width="34.375" style="48" customWidth="1"/>
    <col min="11767" max="11767" width="2.375" style="48" customWidth="1"/>
    <col min="11768" max="11769" width="8.375" style="48" customWidth="1"/>
    <col min="11770" max="11771" width="17.375" style="48" customWidth="1"/>
    <col min="11772" max="11772" width="0.375" style="48" customWidth="1"/>
    <col min="11773" max="11773" width="12.375" style="48" bestFit="1" customWidth="1"/>
    <col min="11774" max="12020" width="9.375" style="48"/>
    <col min="12021" max="12021" width="12.375" style="48" customWidth="1"/>
    <col min="12022" max="12022" width="34.375" style="48" customWidth="1"/>
    <col min="12023" max="12023" width="2.375" style="48" customWidth="1"/>
    <col min="12024" max="12025" width="8.375" style="48" customWidth="1"/>
    <col min="12026" max="12027" width="17.375" style="48" customWidth="1"/>
    <col min="12028" max="12028" width="0.375" style="48" customWidth="1"/>
    <col min="12029" max="12029" width="12.375" style="48" bestFit="1" customWidth="1"/>
    <col min="12030" max="12276" width="9.375" style="48"/>
    <col min="12277" max="12277" width="12.375" style="48" customWidth="1"/>
    <col min="12278" max="12278" width="34.375" style="48" customWidth="1"/>
    <col min="12279" max="12279" width="2.375" style="48" customWidth="1"/>
    <col min="12280" max="12281" width="8.375" style="48" customWidth="1"/>
    <col min="12282" max="12283" width="17.375" style="48" customWidth="1"/>
    <col min="12284" max="12284" width="0.375" style="48" customWidth="1"/>
    <col min="12285" max="12285" width="12.375" style="48" bestFit="1" customWidth="1"/>
    <col min="12286" max="12532" width="9.375" style="48"/>
    <col min="12533" max="12533" width="12.375" style="48" customWidth="1"/>
    <col min="12534" max="12534" width="34.375" style="48" customWidth="1"/>
    <col min="12535" max="12535" width="2.375" style="48" customWidth="1"/>
    <col min="12536" max="12537" width="8.375" style="48" customWidth="1"/>
    <col min="12538" max="12539" width="17.375" style="48" customWidth="1"/>
    <col min="12540" max="12540" width="0.375" style="48" customWidth="1"/>
    <col min="12541" max="12541" width="12.375" style="48" bestFit="1" customWidth="1"/>
    <col min="12542" max="12788" width="9.375" style="48"/>
    <col min="12789" max="12789" width="12.375" style="48" customWidth="1"/>
    <col min="12790" max="12790" width="34.375" style="48" customWidth="1"/>
    <col min="12791" max="12791" width="2.375" style="48" customWidth="1"/>
    <col min="12792" max="12793" width="8.375" style="48" customWidth="1"/>
    <col min="12794" max="12795" width="17.375" style="48" customWidth="1"/>
    <col min="12796" max="12796" width="0.375" style="48" customWidth="1"/>
    <col min="12797" max="12797" width="12.375" style="48" bestFit="1" customWidth="1"/>
    <col min="12798" max="13044" width="9.375" style="48"/>
    <col min="13045" max="13045" width="12.375" style="48" customWidth="1"/>
    <col min="13046" max="13046" width="34.375" style="48" customWidth="1"/>
    <col min="13047" max="13047" width="2.375" style="48" customWidth="1"/>
    <col min="13048" max="13049" width="8.375" style="48" customWidth="1"/>
    <col min="13050" max="13051" width="17.375" style="48" customWidth="1"/>
    <col min="13052" max="13052" width="0.375" style="48" customWidth="1"/>
    <col min="13053" max="13053" width="12.375" style="48" bestFit="1" customWidth="1"/>
    <col min="13054" max="13300" width="9.375" style="48"/>
    <col min="13301" max="13301" width="12.375" style="48" customWidth="1"/>
    <col min="13302" max="13302" width="34.375" style="48" customWidth="1"/>
    <col min="13303" max="13303" width="2.375" style="48" customWidth="1"/>
    <col min="13304" max="13305" width="8.375" style="48" customWidth="1"/>
    <col min="13306" max="13307" width="17.375" style="48" customWidth="1"/>
    <col min="13308" max="13308" width="0.375" style="48" customWidth="1"/>
    <col min="13309" max="13309" width="12.375" style="48" bestFit="1" customWidth="1"/>
    <col min="13310" max="13556" width="9.375" style="48"/>
    <col min="13557" max="13557" width="12.375" style="48" customWidth="1"/>
    <col min="13558" max="13558" width="34.375" style="48" customWidth="1"/>
    <col min="13559" max="13559" width="2.375" style="48" customWidth="1"/>
    <col min="13560" max="13561" width="8.375" style="48" customWidth="1"/>
    <col min="13562" max="13563" width="17.375" style="48" customWidth="1"/>
    <col min="13564" max="13564" width="0.375" style="48" customWidth="1"/>
    <col min="13565" max="13565" width="12.375" style="48" bestFit="1" customWidth="1"/>
    <col min="13566" max="13812" width="9.375" style="48"/>
    <col min="13813" max="13813" width="12.375" style="48" customWidth="1"/>
    <col min="13814" max="13814" width="34.375" style="48" customWidth="1"/>
    <col min="13815" max="13815" width="2.375" style="48" customWidth="1"/>
    <col min="13816" max="13817" width="8.375" style="48" customWidth="1"/>
    <col min="13818" max="13819" width="17.375" style="48" customWidth="1"/>
    <col min="13820" max="13820" width="0.375" style="48" customWidth="1"/>
    <col min="13821" max="13821" width="12.375" style="48" bestFit="1" customWidth="1"/>
    <col min="13822" max="14068" width="9.375" style="48"/>
    <col min="14069" max="14069" width="12.375" style="48" customWidth="1"/>
    <col min="14070" max="14070" width="34.375" style="48" customWidth="1"/>
    <col min="14071" max="14071" width="2.375" style="48" customWidth="1"/>
    <col min="14072" max="14073" width="8.375" style="48" customWidth="1"/>
    <col min="14074" max="14075" width="17.375" style="48" customWidth="1"/>
    <col min="14076" max="14076" width="0.375" style="48" customWidth="1"/>
    <col min="14077" max="14077" width="12.375" style="48" bestFit="1" customWidth="1"/>
    <col min="14078" max="14324" width="9.375" style="48"/>
    <col min="14325" max="14325" width="12.375" style="48" customWidth="1"/>
    <col min="14326" max="14326" width="34.375" style="48" customWidth="1"/>
    <col min="14327" max="14327" width="2.375" style="48" customWidth="1"/>
    <col min="14328" max="14329" width="8.375" style="48" customWidth="1"/>
    <col min="14330" max="14331" width="17.375" style="48" customWidth="1"/>
    <col min="14332" max="14332" width="0.375" style="48" customWidth="1"/>
    <col min="14333" max="14333" width="12.375" style="48" bestFit="1" customWidth="1"/>
    <col min="14334" max="14580" width="9.375" style="48"/>
    <col min="14581" max="14581" width="12.375" style="48" customWidth="1"/>
    <col min="14582" max="14582" width="34.375" style="48" customWidth="1"/>
    <col min="14583" max="14583" width="2.375" style="48" customWidth="1"/>
    <col min="14584" max="14585" width="8.375" style="48" customWidth="1"/>
    <col min="14586" max="14587" width="17.375" style="48" customWidth="1"/>
    <col min="14588" max="14588" width="0.375" style="48" customWidth="1"/>
    <col min="14589" max="14589" width="12.375" style="48" bestFit="1" customWidth="1"/>
    <col min="14590" max="14836" width="9.375" style="48"/>
    <col min="14837" max="14837" width="12.375" style="48" customWidth="1"/>
    <col min="14838" max="14838" width="34.375" style="48" customWidth="1"/>
    <col min="14839" max="14839" width="2.375" style="48" customWidth="1"/>
    <col min="14840" max="14841" width="8.375" style="48" customWidth="1"/>
    <col min="14842" max="14843" width="17.375" style="48" customWidth="1"/>
    <col min="14844" max="14844" width="0.375" style="48" customWidth="1"/>
    <col min="14845" max="14845" width="12.375" style="48" bestFit="1" customWidth="1"/>
    <col min="14846" max="15092" width="9.375" style="48"/>
    <col min="15093" max="15093" width="12.375" style="48" customWidth="1"/>
    <col min="15094" max="15094" width="34.375" style="48" customWidth="1"/>
    <col min="15095" max="15095" width="2.375" style="48" customWidth="1"/>
    <col min="15096" max="15097" width="8.375" style="48" customWidth="1"/>
    <col min="15098" max="15099" width="17.375" style="48" customWidth="1"/>
    <col min="15100" max="15100" width="0.375" style="48" customWidth="1"/>
    <col min="15101" max="15101" width="12.375" style="48" bestFit="1" customWidth="1"/>
    <col min="15102" max="15348" width="9.375" style="48"/>
    <col min="15349" max="15349" width="12.375" style="48" customWidth="1"/>
    <col min="15350" max="15350" width="34.375" style="48" customWidth="1"/>
    <col min="15351" max="15351" width="2.375" style="48" customWidth="1"/>
    <col min="15352" max="15353" width="8.375" style="48" customWidth="1"/>
    <col min="15354" max="15355" width="17.375" style="48" customWidth="1"/>
    <col min="15356" max="15356" width="0.375" style="48" customWidth="1"/>
    <col min="15357" max="15357" width="12.375" style="48" bestFit="1" customWidth="1"/>
    <col min="15358" max="15604" width="9.375" style="48"/>
    <col min="15605" max="15605" width="12.375" style="48" customWidth="1"/>
    <col min="15606" max="15606" width="34.375" style="48" customWidth="1"/>
    <col min="15607" max="15607" width="2.375" style="48" customWidth="1"/>
    <col min="15608" max="15609" width="8.375" style="48" customWidth="1"/>
    <col min="15610" max="15611" width="17.375" style="48" customWidth="1"/>
    <col min="15612" max="15612" width="0.375" style="48" customWidth="1"/>
    <col min="15613" max="15613" width="12.375" style="48" bestFit="1" customWidth="1"/>
    <col min="15614" max="15860" width="9.375" style="48"/>
    <col min="15861" max="15861" width="12.375" style="48" customWidth="1"/>
    <col min="15862" max="15862" width="34.375" style="48" customWidth="1"/>
    <col min="15863" max="15863" width="2.375" style="48" customWidth="1"/>
    <col min="15864" max="15865" width="8.375" style="48" customWidth="1"/>
    <col min="15866" max="15867" width="17.375" style="48" customWidth="1"/>
    <col min="15868" max="15868" width="0.375" style="48" customWidth="1"/>
    <col min="15869" max="15869" width="12.375" style="48" bestFit="1" customWidth="1"/>
    <col min="15870" max="16116" width="9.375" style="48"/>
    <col min="16117" max="16117" width="12.375" style="48" customWidth="1"/>
    <col min="16118" max="16118" width="34.375" style="48" customWidth="1"/>
    <col min="16119" max="16119" width="2.375" style="48" customWidth="1"/>
    <col min="16120" max="16121" width="8.375" style="48" customWidth="1"/>
    <col min="16122" max="16123" width="17.375" style="48" customWidth="1"/>
    <col min="16124" max="16124" width="0.375" style="48" customWidth="1"/>
    <col min="16125" max="16125" width="12.375" style="48" bestFit="1" customWidth="1"/>
    <col min="16126" max="16384" width="9.375" style="48"/>
  </cols>
  <sheetData>
    <row r="1" spans="1:11" x14ac:dyDescent="0.2">
      <c r="B1" s="66" t="str">
        <f>'التدفقات النقدية'!B1:E1</f>
        <v>شركة معرض الكيف للسيارات</v>
      </c>
      <c r="C1" s="66"/>
      <c r="D1" s="66"/>
      <c r="E1" s="66"/>
      <c r="F1" s="66"/>
      <c r="G1" s="66"/>
      <c r="H1" s="66"/>
      <c r="I1" s="66"/>
      <c r="J1" s="66"/>
    </row>
    <row r="2" spans="1:11" x14ac:dyDescent="0.2">
      <c r="B2" s="75" t="str">
        <f>'المركز المالي'!B2</f>
        <v>شركة ذات مسؤولية محدودة</v>
      </c>
      <c r="C2" s="66"/>
      <c r="D2" s="66"/>
      <c r="E2" s="66"/>
      <c r="F2" s="66"/>
      <c r="G2" s="66"/>
      <c r="H2" s="66"/>
      <c r="I2" s="66"/>
      <c r="J2" s="66"/>
    </row>
    <row r="3" spans="1:11" x14ac:dyDescent="0.2">
      <c r="B3" s="66" t="str">
        <f>'5-6'!B3</f>
        <v>ايضاحات حول القوائم المالية للسنة المنتهية في 31 ديسمبر 2024م</v>
      </c>
      <c r="C3" s="152"/>
      <c r="D3" s="152"/>
      <c r="E3" s="152"/>
      <c r="F3" s="152"/>
      <c r="G3" s="152"/>
      <c r="H3" s="152"/>
      <c r="I3" s="193"/>
      <c r="J3" s="193"/>
    </row>
    <row r="4" spans="1:11" x14ac:dyDescent="0.2">
      <c r="B4" s="101" t="s">
        <v>24</v>
      </c>
      <c r="C4" s="49"/>
      <c r="D4" s="49"/>
      <c r="E4" s="49"/>
      <c r="F4" s="49"/>
      <c r="G4" s="49"/>
      <c r="H4" s="49"/>
      <c r="I4" s="49"/>
      <c r="J4" s="49"/>
      <c r="K4" s="65"/>
    </row>
    <row r="5" spans="1:11" ht="6.75" customHeight="1" x14ac:dyDescent="0.2">
      <c r="B5" s="20"/>
      <c r="C5" s="20"/>
      <c r="D5" s="20"/>
      <c r="E5" s="99"/>
      <c r="F5" s="20"/>
      <c r="G5" s="99"/>
      <c r="H5" s="38"/>
      <c r="I5" s="38"/>
      <c r="J5" s="38"/>
    </row>
    <row r="6" spans="1:11" ht="32.25" customHeight="1" x14ac:dyDescent="0.5">
      <c r="A6" s="152"/>
      <c r="B6" s="133" t="s">
        <v>175</v>
      </c>
      <c r="C6" s="182" t="s">
        <v>114</v>
      </c>
      <c r="D6" s="183"/>
      <c r="E6" s="182" t="s">
        <v>115</v>
      </c>
      <c r="F6" s="183"/>
      <c r="G6" s="182" t="s">
        <v>116</v>
      </c>
      <c r="H6" s="132"/>
      <c r="I6" s="182" t="s">
        <v>202</v>
      </c>
      <c r="J6" s="132"/>
      <c r="K6" s="134" t="s">
        <v>33</v>
      </c>
    </row>
    <row r="7" spans="1:11" ht="32.25" customHeight="1" x14ac:dyDescent="0.2">
      <c r="B7" s="33" t="s">
        <v>42</v>
      </c>
      <c r="C7" s="79"/>
      <c r="D7" s="79"/>
      <c r="E7" s="79"/>
      <c r="F7" s="79"/>
      <c r="G7" s="79"/>
      <c r="H7" s="79"/>
      <c r="I7" s="79"/>
      <c r="J7" s="79"/>
      <c r="K7" s="79"/>
    </row>
    <row r="8" spans="1:11" ht="32.25" customHeight="1" x14ac:dyDescent="0.2">
      <c r="A8" s="48" t="s">
        <v>4</v>
      </c>
      <c r="B8" s="154" t="s">
        <v>217</v>
      </c>
      <c r="C8" s="15">
        <v>18181</v>
      </c>
      <c r="D8" s="15"/>
      <c r="E8" s="15">
        <v>5478</v>
      </c>
      <c r="F8" s="15"/>
      <c r="G8" s="15">
        <v>22800</v>
      </c>
      <c r="H8" s="15"/>
      <c r="I8" s="15">
        <v>0</v>
      </c>
      <c r="J8" s="15"/>
      <c r="K8" s="23">
        <f>SUM(C8:I8)</f>
        <v>46459</v>
      </c>
    </row>
    <row r="9" spans="1:11" ht="32.25" customHeight="1" x14ac:dyDescent="0.2">
      <c r="B9" s="154" t="s">
        <v>34</v>
      </c>
      <c r="C9" s="15">
        <v>4480</v>
      </c>
      <c r="D9" s="15"/>
      <c r="E9" s="15">
        <v>3174</v>
      </c>
      <c r="F9" s="15"/>
      <c r="G9" s="15">
        <v>349</v>
      </c>
      <c r="H9" s="15"/>
      <c r="I9" s="15">
        <v>27900</v>
      </c>
      <c r="J9" s="15"/>
      <c r="K9" s="23">
        <f>SUM(C9:I9)</f>
        <v>35903</v>
      </c>
    </row>
    <row r="10" spans="1:11" hidden="1" x14ac:dyDescent="0.2">
      <c r="B10" s="154" t="s">
        <v>113</v>
      </c>
      <c r="C10" s="16" t="e">
        <f>-SUMIF(#REF!,'7'!C6,#REF!)</f>
        <v>#REF!</v>
      </c>
      <c r="D10" s="15"/>
      <c r="E10" s="16" t="e">
        <f>-SUMIF(#REF!,'7'!E6,#REF!)</f>
        <v>#REF!</v>
      </c>
      <c r="F10" s="15"/>
      <c r="G10" s="16" t="e">
        <f>-SUMIF(#REF!,'7'!G6,#REF!)</f>
        <v>#REF!</v>
      </c>
      <c r="H10" s="15"/>
      <c r="I10" s="16"/>
      <c r="J10" s="15"/>
      <c r="K10" s="21" t="e">
        <f>SUM(C10:G10)</f>
        <v>#REF!</v>
      </c>
    </row>
    <row r="11" spans="1:11" x14ac:dyDescent="0.2">
      <c r="B11" s="195" t="s">
        <v>229</v>
      </c>
      <c r="C11" s="16">
        <v>0</v>
      </c>
      <c r="D11" s="15"/>
      <c r="E11" s="16">
        <v>0</v>
      </c>
      <c r="F11" s="15"/>
      <c r="G11" s="16">
        <v>-1000</v>
      </c>
      <c r="H11" s="15"/>
      <c r="I11" s="16">
        <v>0</v>
      </c>
      <c r="J11" s="15"/>
      <c r="K11" s="21">
        <f>SUM(C11:I11)</f>
        <v>-1000</v>
      </c>
    </row>
    <row r="12" spans="1:11" ht="30.75" customHeight="1" x14ac:dyDescent="0.2">
      <c r="B12" s="34" t="s">
        <v>218</v>
      </c>
      <c r="C12" s="22">
        <f>C9+C8</f>
        <v>22661</v>
      </c>
      <c r="D12" s="15"/>
      <c r="E12" s="22">
        <f>E9+E8</f>
        <v>8652</v>
      </c>
      <c r="F12" s="15"/>
      <c r="G12" s="22">
        <f>G8+G9+G11</f>
        <v>22149</v>
      </c>
      <c r="H12" s="15"/>
      <c r="I12" s="22">
        <f>SUM(I8:I11)</f>
        <v>27900</v>
      </c>
      <c r="J12" s="15"/>
      <c r="K12" s="22">
        <f>K11+K9+K8</f>
        <v>81362</v>
      </c>
    </row>
    <row r="13" spans="1:11" ht="24" customHeight="1" x14ac:dyDescent="0.2">
      <c r="B13" s="33" t="s">
        <v>35</v>
      </c>
      <c r="C13" s="15"/>
      <c r="D13" s="15"/>
      <c r="E13" s="15"/>
      <c r="F13" s="15"/>
      <c r="G13" s="15"/>
      <c r="H13" s="15"/>
      <c r="I13" s="15"/>
      <c r="J13" s="15"/>
      <c r="K13" s="23"/>
    </row>
    <row r="14" spans="1:11" ht="30.75" customHeight="1" x14ac:dyDescent="0.2">
      <c r="B14" s="154" t="s">
        <v>217</v>
      </c>
      <c r="C14" s="15">
        <v>3026</v>
      </c>
      <c r="D14" s="15"/>
      <c r="E14" s="15">
        <v>1846</v>
      </c>
      <c r="F14" s="15"/>
      <c r="G14" s="15">
        <v>6548</v>
      </c>
      <c r="H14" s="15"/>
      <c r="I14" s="15">
        <v>0</v>
      </c>
      <c r="J14" s="15"/>
      <c r="K14" s="15">
        <f>SUM(C14:G14)</f>
        <v>11420</v>
      </c>
    </row>
    <row r="15" spans="1:11" ht="30.75" customHeight="1" x14ac:dyDescent="0.2">
      <c r="B15" s="154" t="s">
        <v>193</v>
      </c>
      <c r="C15" s="15">
        <v>2068</v>
      </c>
      <c r="D15" s="15"/>
      <c r="E15" s="15">
        <v>1413</v>
      </c>
      <c r="F15" s="15"/>
      <c r="G15" s="15">
        <v>3395</v>
      </c>
      <c r="H15" s="15"/>
      <c r="I15" s="15">
        <v>2557</v>
      </c>
      <c r="J15" s="15"/>
      <c r="K15" s="23">
        <f>SUM(C15:I15)</f>
        <v>9433</v>
      </c>
    </row>
    <row r="16" spans="1:11" ht="30.75" hidden="1" customHeight="1" x14ac:dyDescent="0.2">
      <c r="B16" s="154" t="s">
        <v>113</v>
      </c>
      <c r="C16" s="16" t="e">
        <f>-SUMIF(#REF!,'7'!C6&amp;" - "&amp;'7'!$B$13,#REF!)</f>
        <v>#REF!</v>
      </c>
      <c r="D16" s="15"/>
      <c r="E16" s="16" t="e">
        <f>-SUMIF(#REF!,'7'!E6&amp;" - "&amp;'7'!$B$13,#REF!)</f>
        <v>#REF!</v>
      </c>
      <c r="F16" s="15"/>
      <c r="G16" s="16" t="e">
        <f>-SUMIF(#REF!,'7'!G6&amp;" - "&amp;'7'!$B$13,#REF!)</f>
        <v>#REF!</v>
      </c>
      <c r="H16" s="15"/>
      <c r="I16" s="16"/>
      <c r="J16" s="15"/>
      <c r="K16" s="21" t="e">
        <f>SUM(C16:G16)</f>
        <v>#REF!</v>
      </c>
    </row>
    <row r="17" spans="2:11" ht="30.75" customHeight="1" x14ac:dyDescent="0.2">
      <c r="B17" s="195" t="s">
        <v>229</v>
      </c>
      <c r="C17" s="16">
        <v>0</v>
      </c>
      <c r="D17" s="15"/>
      <c r="E17" s="16">
        <v>0</v>
      </c>
      <c r="F17" s="15"/>
      <c r="G17" s="16">
        <v>-413</v>
      </c>
      <c r="H17" s="15"/>
      <c r="I17" s="16">
        <v>0</v>
      </c>
      <c r="J17" s="15"/>
      <c r="K17" s="21">
        <f>SUM(C17:I17)</f>
        <v>-413</v>
      </c>
    </row>
    <row r="18" spans="2:11" ht="30.75" customHeight="1" x14ac:dyDescent="0.2">
      <c r="B18" s="34" t="s">
        <v>218</v>
      </c>
      <c r="C18" s="22">
        <f>C14+C15</f>
        <v>5094</v>
      </c>
      <c r="D18" s="15"/>
      <c r="E18" s="22">
        <f>E14+E15</f>
        <v>3259</v>
      </c>
      <c r="F18" s="15"/>
      <c r="G18" s="22">
        <f>G14+G15+G17</f>
        <v>9530</v>
      </c>
      <c r="H18" s="15"/>
      <c r="I18" s="22">
        <f>SUM(I14:I17)</f>
        <v>2557</v>
      </c>
      <c r="J18" s="15"/>
      <c r="K18" s="22">
        <f>K14+K15+K17</f>
        <v>20440</v>
      </c>
    </row>
    <row r="19" spans="2:11" ht="24" customHeight="1" x14ac:dyDescent="0.2">
      <c r="B19" s="33" t="s">
        <v>36</v>
      </c>
      <c r="C19" s="15"/>
      <c r="D19" s="15"/>
      <c r="E19" s="15"/>
      <c r="F19" s="15"/>
      <c r="G19" s="15"/>
      <c r="H19" s="15"/>
      <c r="I19" s="15"/>
      <c r="J19" s="15"/>
      <c r="K19" s="23"/>
    </row>
    <row r="20" spans="2:11" ht="30.75" customHeight="1" thickBot="1" x14ac:dyDescent="0.25">
      <c r="B20" s="34" t="s">
        <v>219</v>
      </c>
      <c r="C20" s="18">
        <f>C12-C18</f>
        <v>17567</v>
      </c>
      <c r="D20" s="35"/>
      <c r="E20" s="18">
        <f>E12-E18</f>
        <v>5393</v>
      </c>
      <c r="F20" s="35"/>
      <c r="G20" s="18">
        <f>G12-G18</f>
        <v>12619</v>
      </c>
      <c r="H20" s="35"/>
      <c r="I20" s="18">
        <f>I12-I18</f>
        <v>25343</v>
      </c>
      <c r="J20" s="35"/>
      <c r="K20" s="18">
        <f>K12-K18</f>
        <v>60922</v>
      </c>
    </row>
    <row r="21" spans="2:11" ht="30.75" customHeight="1" thickTop="1" x14ac:dyDescent="0.2">
      <c r="B21" s="34" t="s">
        <v>166</v>
      </c>
      <c r="C21" s="36">
        <f>C8-C14</f>
        <v>15155</v>
      </c>
      <c r="D21" s="17"/>
      <c r="E21" s="36">
        <f>E8-E14</f>
        <v>3632</v>
      </c>
      <c r="F21" s="17"/>
      <c r="G21" s="36">
        <f>G8-G14</f>
        <v>16252</v>
      </c>
      <c r="H21" s="17"/>
      <c r="I21" s="36">
        <v>0</v>
      </c>
      <c r="J21" s="17"/>
      <c r="K21" s="36">
        <f>K8-K14</f>
        <v>35039</v>
      </c>
    </row>
    <row r="22" spans="2:11" x14ac:dyDescent="0.2">
      <c r="B22" s="20"/>
      <c r="C22" s="20"/>
    </row>
    <row r="23" spans="2:11" x14ac:dyDescent="0.2">
      <c r="B23" s="65"/>
      <c r="C23" s="65"/>
      <c r="D23" s="65"/>
      <c r="E23" s="65"/>
      <c r="F23" s="65"/>
      <c r="G23" s="65"/>
      <c r="H23" s="65"/>
      <c r="I23" s="65"/>
      <c r="J23" s="65"/>
      <c r="K23" s="65"/>
    </row>
    <row r="24" spans="2:11" x14ac:dyDescent="0.2">
      <c r="B24" s="214">
        <v>17</v>
      </c>
      <c r="C24" s="214"/>
      <c r="D24" s="214"/>
      <c r="E24" s="214"/>
      <c r="F24" s="214"/>
      <c r="G24" s="214"/>
      <c r="H24" s="214"/>
      <c r="I24" s="214"/>
      <c r="J24" s="214"/>
      <c r="K24" s="214"/>
    </row>
    <row r="25" spans="2:11" x14ac:dyDescent="0.2">
      <c r="B25" s="206"/>
      <c r="C25" s="206"/>
      <c r="D25" s="206"/>
      <c r="E25" s="206"/>
      <c r="F25" s="206"/>
      <c r="G25" s="206"/>
      <c r="H25" s="206"/>
      <c r="I25" s="206"/>
      <c r="J25" s="206"/>
      <c r="K25" s="206"/>
    </row>
  </sheetData>
  <mergeCells count="1">
    <mergeCell ref="B24:K25"/>
  </mergeCells>
  <printOptions horizontalCentered="1"/>
  <pageMargins left="0.59055118110236227" right="0.6692913385826772" top="0.62992125984251968" bottom="0" header="0" footer="0"/>
  <pageSetup paperSize="9" scale="90" firstPageNumber="5"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ورقة7">
    <tabColor rgb="FFFFFF00"/>
  </sheetPr>
  <dimension ref="B1:O37"/>
  <sheetViews>
    <sheetView rightToLeft="1" topLeftCell="B19" zoomScale="130" zoomScaleNormal="130" zoomScaleSheetLayoutView="100" zoomScalePageLayoutView="90" workbookViewId="0">
      <selection activeCell="B38" sqref="B38"/>
    </sheetView>
  </sheetViews>
  <sheetFormatPr defaultColWidth="9.375" defaultRowHeight="20.25" x14ac:dyDescent="0.2"/>
  <cols>
    <col min="1" max="1" width="1.625" style="89" customWidth="1"/>
    <col min="2" max="2" width="51.5" style="89" customWidth="1"/>
    <col min="3" max="3" width="14.875" style="89" customWidth="1"/>
    <col min="4" max="4" width="1.75" style="89" customWidth="1"/>
    <col min="5" max="5" width="13.625" style="89" customWidth="1"/>
    <col min="6" max="7" width="1.625" style="89" customWidth="1"/>
    <col min="8" max="9" width="12.375" style="89" bestFit="1" customWidth="1"/>
    <col min="10" max="252" width="9.375" style="89"/>
    <col min="253" max="253" width="12.375" style="89" customWidth="1"/>
    <col min="254" max="254" width="15.375" style="89" customWidth="1"/>
    <col min="255" max="255" width="24" style="89" customWidth="1"/>
    <col min="256" max="256" width="9.25" style="89" customWidth="1"/>
    <col min="257" max="257" width="4.375" style="89" customWidth="1"/>
    <col min="258" max="259" width="17.375" style="89" customWidth="1"/>
    <col min="260" max="260" width="0.375" style="89" customWidth="1"/>
    <col min="261" max="261" width="12.375" style="89" bestFit="1" customWidth="1"/>
    <col min="262" max="262" width="9.375" style="89"/>
    <col min="263" max="264" width="12.375" style="89" bestFit="1" customWidth="1"/>
    <col min="265" max="508" width="9.375" style="89"/>
    <col min="509" max="509" width="12.375" style="89" customWidth="1"/>
    <col min="510" max="510" width="15.375" style="89" customWidth="1"/>
    <col min="511" max="511" width="24" style="89" customWidth="1"/>
    <col min="512" max="512" width="9.25" style="89" customWidth="1"/>
    <col min="513" max="513" width="4.375" style="89" customWidth="1"/>
    <col min="514" max="515" width="17.375" style="89" customWidth="1"/>
    <col min="516" max="516" width="0.375" style="89" customWidth="1"/>
    <col min="517" max="517" width="12.375" style="89" bestFit="1" customWidth="1"/>
    <col min="518" max="518" width="9.375" style="89"/>
    <col min="519" max="520" width="12.375" style="89" bestFit="1" customWidth="1"/>
    <col min="521" max="764" width="9.375" style="89"/>
    <col min="765" max="765" width="12.375" style="89" customWidth="1"/>
    <col min="766" max="766" width="15.375" style="89" customWidth="1"/>
    <col min="767" max="767" width="24" style="89" customWidth="1"/>
    <col min="768" max="768" width="9.25" style="89" customWidth="1"/>
    <col min="769" max="769" width="4.375" style="89" customWidth="1"/>
    <col min="770" max="771" width="17.375" style="89" customWidth="1"/>
    <col min="772" max="772" width="0.375" style="89" customWidth="1"/>
    <col min="773" max="773" width="12.375" style="89" bestFit="1" customWidth="1"/>
    <col min="774" max="774" width="9.375" style="89"/>
    <col min="775" max="776" width="12.375" style="89" bestFit="1" customWidth="1"/>
    <col min="777" max="1020" width="9.375" style="89"/>
    <col min="1021" max="1021" width="12.375" style="89" customWidth="1"/>
    <col min="1022" max="1022" width="15.375" style="89" customWidth="1"/>
    <col min="1023" max="1023" width="24" style="89" customWidth="1"/>
    <col min="1024" max="1024" width="9.25" style="89" customWidth="1"/>
    <col min="1025" max="1025" width="4.375" style="89" customWidth="1"/>
    <col min="1026" max="1027" width="17.375" style="89" customWidth="1"/>
    <col min="1028" max="1028" width="0.375" style="89" customWidth="1"/>
    <col min="1029" max="1029" width="12.375" style="89" bestFit="1" customWidth="1"/>
    <col min="1030" max="1030" width="9.375" style="89"/>
    <col min="1031" max="1032" width="12.375" style="89" bestFit="1" customWidth="1"/>
    <col min="1033" max="1276" width="9.375" style="89"/>
    <col min="1277" max="1277" width="12.375" style="89" customWidth="1"/>
    <col min="1278" max="1278" width="15.375" style="89" customWidth="1"/>
    <col min="1279" max="1279" width="24" style="89" customWidth="1"/>
    <col min="1280" max="1280" width="9.25" style="89" customWidth="1"/>
    <col min="1281" max="1281" width="4.375" style="89" customWidth="1"/>
    <col min="1282" max="1283" width="17.375" style="89" customWidth="1"/>
    <col min="1284" max="1284" width="0.375" style="89" customWidth="1"/>
    <col min="1285" max="1285" width="12.375" style="89" bestFit="1" customWidth="1"/>
    <col min="1286" max="1286" width="9.375" style="89"/>
    <col min="1287" max="1288" width="12.375" style="89" bestFit="1" customWidth="1"/>
    <col min="1289" max="1532" width="9.375" style="89"/>
    <col min="1533" max="1533" width="12.375" style="89" customWidth="1"/>
    <col min="1534" max="1534" width="15.375" style="89" customWidth="1"/>
    <col min="1535" max="1535" width="24" style="89" customWidth="1"/>
    <col min="1536" max="1536" width="9.25" style="89" customWidth="1"/>
    <col min="1537" max="1537" width="4.375" style="89" customWidth="1"/>
    <col min="1538" max="1539" width="17.375" style="89" customWidth="1"/>
    <col min="1540" max="1540" width="0.375" style="89" customWidth="1"/>
    <col min="1541" max="1541" width="12.375" style="89" bestFit="1" customWidth="1"/>
    <col min="1542" max="1542" width="9.375" style="89"/>
    <col min="1543" max="1544" width="12.375" style="89" bestFit="1" customWidth="1"/>
    <col min="1545" max="1788" width="9.375" style="89"/>
    <col min="1789" max="1789" width="12.375" style="89" customWidth="1"/>
    <col min="1790" max="1790" width="15.375" style="89" customWidth="1"/>
    <col min="1791" max="1791" width="24" style="89" customWidth="1"/>
    <col min="1792" max="1792" width="9.25" style="89" customWidth="1"/>
    <col min="1793" max="1793" width="4.375" style="89" customWidth="1"/>
    <col min="1794" max="1795" width="17.375" style="89" customWidth="1"/>
    <col min="1796" max="1796" width="0.375" style="89" customWidth="1"/>
    <col min="1797" max="1797" width="12.375" style="89" bestFit="1" customWidth="1"/>
    <col min="1798" max="1798" width="9.375" style="89"/>
    <col min="1799" max="1800" width="12.375" style="89" bestFit="1" customWidth="1"/>
    <col min="1801" max="2044" width="9.375" style="89"/>
    <col min="2045" max="2045" width="12.375" style="89" customWidth="1"/>
    <col min="2046" max="2046" width="15.375" style="89" customWidth="1"/>
    <col min="2047" max="2047" width="24" style="89" customWidth="1"/>
    <col min="2048" max="2048" width="9.25" style="89" customWidth="1"/>
    <col min="2049" max="2049" width="4.375" style="89" customWidth="1"/>
    <col min="2050" max="2051" width="17.375" style="89" customWidth="1"/>
    <col min="2052" max="2052" width="0.375" style="89" customWidth="1"/>
    <col min="2053" max="2053" width="12.375" style="89" bestFit="1" customWidth="1"/>
    <col min="2054" max="2054" width="9.375" style="89"/>
    <col min="2055" max="2056" width="12.375" style="89" bestFit="1" customWidth="1"/>
    <col min="2057" max="2300" width="9.375" style="89"/>
    <col min="2301" max="2301" width="12.375" style="89" customWidth="1"/>
    <col min="2302" max="2302" width="15.375" style="89" customWidth="1"/>
    <col min="2303" max="2303" width="24" style="89" customWidth="1"/>
    <col min="2304" max="2304" width="9.25" style="89" customWidth="1"/>
    <col min="2305" max="2305" width="4.375" style="89" customWidth="1"/>
    <col min="2306" max="2307" width="17.375" style="89" customWidth="1"/>
    <col min="2308" max="2308" width="0.375" style="89" customWidth="1"/>
    <col min="2309" max="2309" width="12.375" style="89" bestFit="1" customWidth="1"/>
    <col min="2310" max="2310" width="9.375" style="89"/>
    <col min="2311" max="2312" width="12.375" style="89" bestFit="1" customWidth="1"/>
    <col min="2313" max="2556" width="9.375" style="89"/>
    <col min="2557" max="2557" width="12.375" style="89" customWidth="1"/>
    <col min="2558" max="2558" width="15.375" style="89" customWidth="1"/>
    <col min="2559" max="2559" width="24" style="89" customWidth="1"/>
    <col min="2560" max="2560" width="9.25" style="89" customWidth="1"/>
    <col min="2561" max="2561" width="4.375" style="89" customWidth="1"/>
    <col min="2562" max="2563" width="17.375" style="89" customWidth="1"/>
    <col min="2564" max="2564" width="0.375" style="89" customWidth="1"/>
    <col min="2565" max="2565" width="12.375" style="89" bestFit="1" customWidth="1"/>
    <col min="2566" max="2566" width="9.375" style="89"/>
    <col min="2567" max="2568" width="12.375" style="89" bestFit="1" customWidth="1"/>
    <col min="2569" max="2812" width="9.375" style="89"/>
    <col min="2813" max="2813" width="12.375" style="89" customWidth="1"/>
    <col min="2814" max="2814" width="15.375" style="89" customWidth="1"/>
    <col min="2815" max="2815" width="24" style="89" customWidth="1"/>
    <col min="2816" max="2816" width="9.25" style="89" customWidth="1"/>
    <col min="2817" max="2817" width="4.375" style="89" customWidth="1"/>
    <col min="2818" max="2819" width="17.375" style="89" customWidth="1"/>
    <col min="2820" max="2820" width="0.375" style="89" customWidth="1"/>
    <col min="2821" max="2821" width="12.375" style="89" bestFit="1" customWidth="1"/>
    <col min="2822" max="2822" width="9.375" style="89"/>
    <col min="2823" max="2824" width="12.375" style="89" bestFit="1" customWidth="1"/>
    <col min="2825" max="3068" width="9.375" style="89"/>
    <col min="3069" max="3069" width="12.375" style="89" customWidth="1"/>
    <col min="3070" max="3070" width="15.375" style="89" customWidth="1"/>
    <col min="3071" max="3071" width="24" style="89" customWidth="1"/>
    <col min="3072" max="3072" width="9.25" style="89" customWidth="1"/>
    <col min="3073" max="3073" width="4.375" style="89" customWidth="1"/>
    <col min="3074" max="3075" width="17.375" style="89" customWidth="1"/>
    <col min="3076" max="3076" width="0.375" style="89" customWidth="1"/>
    <col min="3077" max="3077" width="12.375" style="89" bestFit="1" customWidth="1"/>
    <col min="3078" max="3078" width="9.375" style="89"/>
    <col min="3079" max="3080" width="12.375" style="89" bestFit="1" customWidth="1"/>
    <col min="3081" max="3324" width="9.375" style="89"/>
    <col min="3325" max="3325" width="12.375" style="89" customWidth="1"/>
    <col min="3326" max="3326" width="15.375" style="89" customWidth="1"/>
    <col min="3327" max="3327" width="24" style="89" customWidth="1"/>
    <col min="3328" max="3328" width="9.25" style="89" customWidth="1"/>
    <col min="3329" max="3329" width="4.375" style="89" customWidth="1"/>
    <col min="3330" max="3331" width="17.375" style="89" customWidth="1"/>
    <col min="3332" max="3332" width="0.375" style="89" customWidth="1"/>
    <col min="3333" max="3333" width="12.375" style="89" bestFit="1" customWidth="1"/>
    <col min="3334" max="3334" width="9.375" style="89"/>
    <col min="3335" max="3336" width="12.375" style="89" bestFit="1" customWidth="1"/>
    <col min="3337" max="3580" width="9.375" style="89"/>
    <col min="3581" max="3581" width="12.375" style="89" customWidth="1"/>
    <col min="3582" max="3582" width="15.375" style="89" customWidth="1"/>
    <col min="3583" max="3583" width="24" style="89" customWidth="1"/>
    <col min="3584" max="3584" width="9.25" style="89" customWidth="1"/>
    <col min="3585" max="3585" width="4.375" style="89" customWidth="1"/>
    <col min="3586" max="3587" width="17.375" style="89" customWidth="1"/>
    <col min="3588" max="3588" width="0.375" style="89" customWidth="1"/>
    <col min="3589" max="3589" width="12.375" style="89" bestFit="1" customWidth="1"/>
    <col min="3590" max="3590" width="9.375" style="89"/>
    <col min="3591" max="3592" width="12.375" style="89" bestFit="1" customWidth="1"/>
    <col min="3593" max="3836" width="9.375" style="89"/>
    <col min="3837" max="3837" width="12.375" style="89" customWidth="1"/>
    <col min="3838" max="3838" width="15.375" style="89" customWidth="1"/>
    <col min="3839" max="3839" width="24" style="89" customWidth="1"/>
    <col min="3840" max="3840" width="9.25" style="89" customWidth="1"/>
    <col min="3841" max="3841" width="4.375" style="89" customWidth="1"/>
    <col min="3842" max="3843" width="17.375" style="89" customWidth="1"/>
    <col min="3844" max="3844" width="0.375" style="89" customWidth="1"/>
    <col min="3845" max="3845" width="12.375" style="89" bestFit="1" customWidth="1"/>
    <col min="3846" max="3846" width="9.375" style="89"/>
    <col min="3847" max="3848" width="12.375" style="89" bestFit="1" customWidth="1"/>
    <col min="3849" max="4092" width="9.375" style="89"/>
    <col min="4093" max="4093" width="12.375" style="89" customWidth="1"/>
    <col min="4094" max="4094" width="15.375" style="89" customWidth="1"/>
    <col min="4095" max="4095" width="24" style="89" customWidth="1"/>
    <col min="4096" max="4096" width="9.25" style="89" customWidth="1"/>
    <col min="4097" max="4097" width="4.375" style="89" customWidth="1"/>
    <col min="4098" max="4099" width="17.375" style="89" customWidth="1"/>
    <col min="4100" max="4100" width="0.375" style="89" customWidth="1"/>
    <col min="4101" max="4101" width="12.375" style="89" bestFit="1" customWidth="1"/>
    <col min="4102" max="4102" width="9.375" style="89"/>
    <col min="4103" max="4104" width="12.375" style="89" bestFit="1" customWidth="1"/>
    <col min="4105" max="4348" width="9.375" style="89"/>
    <col min="4349" max="4349" width="12.375" style="89" customWidth="1"/>
    <col min="4350" max="4350" width="15.375" style="89" customWidth="1"/>
    <col min="4351" max="4351" width="24" style="89" customWidth="1"/>
    <col min="4352" max="4352" width="9.25" style="89" customWidth="1"/>
    <col min="4353" max="4353" width="4.375" style="89" customWidth="1"/>
    <col min="4354" max="4355" width="17.375" style="89" customWidth="1"/>
    <col min="4356" max="4356" width="0.375" style="89" customWidth="1"/>
    <col min="4357" max="4357" width="12.375" style="89" bestFit="1" customWidth="1"/>
    <col min="4358" max="4358" width="9.375" style="89"/>
    <col min="4359" max="4360" width="12.375" style="89" bestFit="1" customWidth="1"/>
    <col min="4361" max="4604" width="9.375" style="89"/>
    <col min="4605" max="4605" width="12.375" style="89" customWidth="1"/>
    <col min="4606" max="4606" width="15.375" style="89" customWidth="1"/>
    <col min="4607" max="4607" width="24" style="89" customWidth="1"/>
    <col min="4608" max="4608" width="9.25" style="89" customWidth="1"/>
    <col min="4609" max="4609" width="4.375" style="89" customWidth="1"/>
    <col min="4610" max="4611" width="17.375" style="89" customWidth="1"/>
    <col min="4612" max="4612" width="0.375" style="89" customWidth="1"/>
    <col min="4613" max="4613" width="12.375" style="89" bestFit="1" customWidth="1"/>
    <col min="4614" max="4614" width="9.375" style="89"/>
    <col min="4615" max="4616" width="12.375" style="89" bestFit="1" customWidth="1"/>
    <col min="4617" max="4860" width="9.375" style="89"/>
    <col min="4861" max="4861" width="12.375" style="89" customWidth="1"/>
    <col min="4862" max="4862" width="15.375" style="89" customWidth="1"/>
    <col min="4863" max="4863" width="24" style="89" customWidth="1"/>
    <col min="4864" max="4864" width="9.25" style="89" customWidth="1"/>
    <col min="4865" max="4865" width="4.375" style="89" customWidth="1"/>
    <col min="4866" max="4867" width="17.375" style="89" customWidth="1"/>
    <col min="4868" max="4868" width="0.375" style="89" customWidth="1"/>
    <col min="4869" max="4869" width="12.375" style="89" bestFit="1" customWidth="1"/>
    <col min="4870" max="4870" width="9.375" style="89"/>
    <col min="4871" max="4872" width="12.375" style="89" bestFit="1" customWidth="1"/>
    <col min="4873" max="5116" width="9.375" style="89"/>
    <col min="5117" max="5117" width="12.375" style="89" customWidth="1"/>
    <col min="5118" max="5118" width="15.375" style="89" customWidth="1"/>
    <col min="5119" max="5119" width="24" style="89" customWidth="1"/>
    <col min="5120" max="5120" width="9.25" style="89" customWidth="1"/>
    <col min="5121" max="5121" width="4.375" style="89" customWidth="1"/>
    <col min="5122" max="5123" width="17.375" style="89" customWidth="1"/>
    <col min="5124" max="5124" width="0.375" style="89" customWidth="1"/>
    <col min="5125" max="5125" width="12.375" style="89" bestFit="1" customWidth="1"/>
    <col min="5126" max="5126" width="9.375" style="89"/>
    <col min="5127" max="5128" width="12.375" style="89" bestFit="1" customWidth="1"/>
    <col min="5129" max="5372" width="9.375" style="89"/>
    <col min="5373" max="5373" width="12.375" style="89" customWidth="1"/>
    <col min="5374" max="5374" width="15.375" style="89" customWidth="1"/>
    <col min="5375" max="5375" width="24" style="89" customWidth="1"/>
    <col min="5376" max="5376" width="9.25" style="89" customWidth="1"/>
    <col min="5377" max="5377" width="4.375" style="89" customWidth="1"/>
    <col min="5378" max="5379" width="17.375" style="89" customWidth="1"/>
    <col min="5380" max="5380" width="0.375" style="89" customWidth="1"/>
    <col min="5381" max="5381" width="12.375" style="89" bestFit="1" customWidth="1"/>
    <col min="5382" max="5382" width="9.375" style="89"/>
    <col min="5383" max="5384" width="12.375" style="89" bestFit="1" customWidth="1"/>
    <col min="5385" max="5628" width="9.375" style="89"/>
    <col min="5629" max="5629" width="12.375" style="89" customWidth="1"/>
    <col min="5630" max="5630" width="15.375" style="89" customWidth="1"/>
    <col min="5631" max="5631" width="24" style="89" customWidth="1"/>
    <col min="5632" max="5632" width="9.25" style="89" customWidth="1"/>
    <col min="5633" max="5633" width="4.375" style="89" customWidth="1"/>
    <col min="5634" max="5635" width="17.375" style="89" customWidth="1"/>
    <col min="5636" max="5636" width="0.375" style="89" customWidth="1"/>
    <col min="5637" max="5637" width="12.375" style="89" bestFit="1" customWidth="1"/>
    <col min="5638" max="5638" width="9.375" style="89"/>
    <col min="5639" max="5640" width="12.375" style="89" bestFit="1" customWidth="1"/>
    <col min="5641" max="5884" width="9.375" style="89"/>
    <col min="5885" max="5885" width="12.375" style="89" customWidth="1"/>
    <col min="5886" max="5886" width="15.375" style="89" customWidth="1"/>
    <col min="5887" max="5887" width="24" style="89" customWidth="1"/>
    <col min="5888" max="5888" width="9.25" style="89" customWidth="1"/>
    <col min="5889" max="5889" width="4.375" style="89" customWidth="1"/>
    <col min="5890" max="5891" width="17.375" style="89" customWidth="1"/>
    <col min="5892" max="5892" width="0.375" style="89" customWidth="1"/>
    <col min="5893" max="5893" width="12.375" style="89" bestFit="1" customWidth="1"/>
    <col min="5894" max="5894" width="9.375" style="89"/>
    <col min="5895" max="5896" width="12.375" style="89" bestFit="1" customWidth="1"/>
    <col min="5897" max="6140" width="9.375" style="89"/>
    <col min="6141" max="6141" width="12.375" style="89" customWidth="1"/>
    <col min="6142" max="6142" width="15.375" style="89" customWidth="1"/>
    <col min="6143" max="6143" width="24" style="89" customWidth="1"/>
    <col min="6144" max="6144" width="9.25" style="89" customWidth="1"/>
    <col min="6145" max="6145" width="4.375" style="89" customWidth="1"/>
    <col min="6146" max="6147" width="17.375" style="89" customWidth="1"/>
    <col min="6148" max="6148" width="0.375" style="89" customWidth="1"/>
    <col min="6149" max="6149" width="12.375" style="89" bestFit="1" customWidth="1"/>
    <col min="6150" max="6150" width="9.375" style="89"/>
    <col min="6151" max="6152" width="12.375" style="89" bestFit="1" customWidth="1"/>
    <col min="6153" max="6396" width="9.375" style="89"/>
    <col min="6397" max="6397" width="12.375" style="89" customWidth="1"/>
    <col min="6398" max="6398" width="15.375" style="89" customWidth="1"/>
    <col min="6399" max="6399" width="24" style="89" customWidth="1"/>
    <col min="6400" max="6400" width="9.25" style="89" customWidth="1"/>
    <col min="6401" max="6401" width="4.375" style="89" customWidth="1"/>
    <col min="6402" max="6403" width="17.375" style="89" customWidth="1"/>
    <col min="6404" max="6404" width="0.375" style="89" customWidth="1"/>
    <col min="6405" max="6405" width="12.375" style="89" bestFit="1" customWidth="1"/>
    <col min="6406" max="6406" width="9.375" style="89"/>
    <col min="6407" max="6408" width="12.375" style="89" bestFit="1" customWidth="1"/>
    <col min="6409" max="6652" width="9.375" style="89"/>
    <col min="6653" max="6653" width="12.375" style="89" customWidth="1"/>
    <col min="6654" max="6654" width="15.375" style="89" customWidth="1"/>
    <col min="6655" max="6655" width="24" style="89" customWidth="1"/>
    <col min="6656" max="6656" width="9.25" style="89" customWidth="1"/>
    <col min="6657" max="6657" width="4.375" style="89" customWidth="1"/>
    <col min="6658" max="6659" width="17.375" style="89" customWidth="1"/>
    <col min="6660" max="6660" width="0.375" style="89" customWidth="1"/>
    <col min="6661" max="6661" width="12.375" style="89" bestFit="1" customWidth="1"/>
    <col min="6662" max="6662" width="9.375" style="89"/>
    <col min="6663" max="6664" width="12.375" style="89" bestFit="1" customWidth="1"/>
    <col min="6665" max="6908" width="9.375" style="89"/>
    <col min="6909" max="6909" width="12.375" style="89" customWidth="1"/>
    <col min="6910" max="6910" width="15.375" style="89" customWidth="1"/>
    <col min="6911" max="6911" width="24" style="89" customWidth="1"/>
    <col min="6912" max="6912" width="9.25" style="89" customWidth="1"/>
    <col min="6913" max="6913" width="4.375" style="89" customWidth="1"/>
    <col min="6914" max="6915" width="17.375" style="89" customWidth="1"/>
    <col min="6916" max="6916" width="0.375" style="89" customWidth="1"/>
    <col min="6917" max="6917" width="12.375" style="89" bestFit="1" customWidth="1"/>
    <col min="6918" max="6918" width="9.375" style="89"/>
    <col min="6919" max="6920" width="12.375" style="89" bestFit="1" customWidth="1"/>
    <col min="6921" max="7164" width="9.375" style="89"/>
    <col min="7165" max="7165" width="12.375" style="89" customWidth="1"/>
    <col min="7166" max="7166" width="15.375" style="89" customWidth="1"/>
    <col min="7167" max="7167" width="24" style="89" customWidth="1"/>
    <col min="7168" max="7168" width="9.25" style="89" customWidth="1"/>
    <col min="7169" max="7169" width="4.375" style="89" customWidth="1"/>
    <col min="7170" max="7171" width="17.375" style="89" customWidth="1"/>
    <col min="7172" max="7172" width="0.375" style="89" customWidth="1"/>
    <col min="7173" max="7173" width="12.375" style="89" bestFit="1" customWidth="1"/>
    <col min="7174" max="7174" width="9.375" style="89"/>
    <col min="7175" max="7176" width="12.375" style="89" bestFit="1" customWidth="1"/>
    <col min="7177" max="7420" width="9.375" style="89"/>
    <col min="7421" max="7421" width="12.375" style="89" customWidth="1"/>
    <col min="7422" max="7422" width="15.375" style="89" customWidth="1"/>
    <col min="7423" max="7423" width="24" style="89" customWidth="1"/>
    <col min="7424" max="7424" width="9.25" style="89" customWidth="1"/>
    <col min="7425" max="7425" width="4.375" style="89" customWidth="1"/>
    <col min="7426" max="7427" width="17.375" style="89" customWidth="1"/>
    <col min="7428" max="7428" width="0.375" style="89" customWidth="1"/>
    <col min="7429" max="7429" width="12.375" style="89" bestFit="1" customWidth="1"/>
    <col min="7430" max="7430" width="9.375" style="89"/>
    <col min="7431" max="7432" width="12.375" style="89" bestFit="1" customWidth="1"/>
    <col min="7433" max="7676" width="9.375" style="89"/>
    <col min="7677" max="7677" width="12.375" style="89" customWidth="1"/>
    <col min="7678" max="7678" width="15.375" style="89" customWidth="1"/>
    <col min="7679" max="7679" width="24" style="89" customWidth="1"/>
    <col min="7680" max="7680" width="9.25" style="89" customWidth="1"/>
    <col min="7681" max="7681" width="4.375" style="89" customWidth="1"/>
    <col min="7682" max="7683" width="17.375" style="89" customWidth="1"/>
    <col min="7684" max="7684" width="0.375" style="89" customWidth="1"/>
    <col min="7685" max="7685" width="12.375" style="89" bestFit="1" customWidth="1"/>
    <col min="7686" max="7686" width="9.375" style="89"/>
    <col min="7687" max="7688" width="12.375" style="89" bestFit="1" customWidth="1"/>
    <col min="7689" max="7932" width="9.375" style="89"/>
    <col min="7933" max="7933" width="12.375" style="89" customWidth="1"/>
    <col min="7934" max="7934" width="15.375" style="89" customWidth="1"/>
    <col min="7935" max="7935" width="24" style="89" customWidth="1"/>
    <col min="7936" max="7936" width="9.25" style="89" customWidth="1"/>
    <col min="7937" max="7937" width="4.375" style="89" customWidth="1"/>
    <col min="7938" max="7939" width="17.375" style="89" customWidth="1"/>
    <col min="7940" max="7940" width="0.375" style="89" customWidth="1"/>
    <col min="7941" max="7941" width="12.375" style="89" bestFit="1" customWidth="1"/>
    <col min="7942" max="7942" width="9.375" style="89"/>
    <col min="7943" max="7944" width="12.375" style="89" bestFit="1" customWidth="1"/>
    <col min="7945" max="8188" width="9.375" style="89"/>
    <col min="8189" max="8189" width="12.375" style="89" customWidth="1"/>
    <col min="8190" max="8190" width="15.375" style="89" customWidth="1"/>
    <col min="8191" max="8191" width="24" style="89" customWidth="1"/>
    <col min="8192" max="8192" width="9.25" style="89" customWidth="1"/>
    <col min="8193" max="8193" width="4.375" style="89" customWidth="1"/>
    <col min="8194" max="8195" width="17.375" style="89" customWidth="1"/>
    <col min="8196" max="8196" width="0.375" style="89" customWidth="1"/>
    <col min="8197" max="8197" width="12.375" style="89" bestFit="1" customWidth="1"/>
    <col min="8198" max="8198" width="9.375" style="89"/>
    <col min="8199" max="8200" width="12.375" style="89" bestFit="1" customWidth="1"/>
    <col min="8201" max="8444" width="9.375" style="89"/>
    <col min="8445" max="8445" width="12.375" style="89" customWidth="1"/>
    <col min="8446" max="8446" width="15.375" style="89" customWidth="1"/>
    <col min="8447" max="8447" width="24" style="89" customWidth="1"/>
    <col min="8448" max="8448" width="9.25" style="89" customWidth="1"/>
    <col min="8449" max="8449" width="4.375" style="89" customWidth="1"/>
    <col min="8450" max="8451" width="17.375" style="89" customWidth="1"/>
    <col min="8452" max="8452" width="0.375" style="89" customWidth="1"/>
    <col min="8453" max="8453" width="12.375" style="89" bestFit="1" customWidth="1"/>
    <col min="8454" max="8454" width="9.375" style="89"/>
    <col min="8455" max="8456" width="12.375" style="89" bestFit="1" customWidth="1"/>
    <col min="8457" max="8700" width="9.375" style="89"/>
    <col min="8701" max="8701" width="12.375" style="89" customWidth="1"/>
    <col min="8702" max="8702" width="15.375" style="89" customWidth="1"/>
    <col min="8703" max="8703" width="24" style="89" customWidth="1"/>
    <col min="8704" max="8704" width="9.25" style="89" customWidth="1"/>
    <col min="8705" max="8705" width="4.375" style="89" customWidth="1"/>
    <col min="8706" max="8707" width="17.375" style="89" customWidth="1"/>
    <col min="8708" max="8708" width="0.375" style="89" customWidth="1"/>
    <col min="8709" max="8709" width="12.375" style="89" bestFit="1" customWidth="1"/>
    <col min="8710" max="8710" width="9.375" style="89"/>
    <col min="8711" max="8712" width="12.375" style="89" bestFit="1" customWidth="1"/>
    <col min="8713" max="8956" width="9.375" style="89"/>
    <col min="8957" max="8957" width="12.375" style="89" customWidth="1"/>
    <col min="8958" max="8958" width="15.375" style="89" customWidth="1"/>
    <col min="8959" max="8959" width="24" style="89" customWidth="1"/>
    <col min="8960" max="8960" width="9.25" style="89" customWidth="1"/>
    <col min="8961" max="8961" width="4.375" style="89" customWidth="1"/>
    <col min="8962" max="8963" width="17.375" style="89" customWidth="1"/>
    <col min="8964" max="8964" width="0.375" style="89" customWidth="1"/>
    <col min="8965" max="8965" width="12.375" style="89" bestFit="1" customWidth="1"/>
    <col min="8966" max="8966" width="9.375" style="89"/>
    <col min="8967" max="8968" width="12.375" style="89" bestFit="1" customWidth="1"/>
    <col min="8969" max="9212" width="9.375" style="89"/>
    <col min="9213" max="9213" width="12.375" style="89" customWidth="1"/>
    <col min="9214" max="9214" width="15.375" style="89" customWidth="1"/>
    <col min="9215" max="9215" width="24" style="89" customWidth="1"/>
    <col min="9216" max="9216" width="9.25" style="89" customWidth="1"/>
    <col min="9217" max="9217" width="4.375" style="89" customWidth="1"/>
    <col min="9218" max="9219" width="17.375" style="89" customWidth="1"/>
    <col min="9220" max="9220" width="0.375" style="89" customWidth="1"/>
    <col min="9221" max="9221" width="12.375" style="89" bestFit="1" customWidth="1"/>
    <col min="9222" max="9222" width="9.375" style="89"/>
    <col min="9223" max="9224" width="12.375" style="89" bestFit="1" customWidth="1"/>
    <col min="9225" max="9468" width="9.375" style="89"/>
    <col min="9469" max="9469" width="12.375" style="89" customWidth="1"/>
    <col min="9470" max="9470" width="15.375" style="89" customWidth="1"/>
    <col min="9471" max="9471" width="24" style="89" customWidth="1"/>
    <col min="9472" max="9472" width="9.25" style="89" customWidth="1"/>
    <col min="9473" max="9473" width="4.375" style="89" customWidth="1"/>
    <col min="9474" max="9475" width="17.375" style="89" customWidth="1"/>
    <col min="9476" max="9476" width="0.375" style="89" customWidth="1"/>
    <col min="9477" max="9477" width="12.375" style="89" bestFit="1" customWidth="1"/>
    <col min="9478" max="9478" width="9.375" style="89"/>
    <col min="9479" max="9480" width="12.375" style="89" bestFit="1" customWidth="1"/>
    <col min="9481" max="9724" width="9.375" style="89"/>
    <col min="9725" max="9725" width="12.375" style="89" customWidth="1"/>
    <col min="9726" max="9726" width="15.375" style="89" customWidth="1"/>
    <col min="9727" max="9727" width="24" style="89" customWidth="1"/>
    <col min="9728" max="9728" width="9.25" style="89" customWidth="1"/>
    <col min="9729" max="9729" width="4.375" style="89" customWidth="1"/>
    <col min="9730" max="9731" width="17.375" style="89" customWidth="1"/>
    <col min="9732" max="9732" width="0.375" style="89" customWidth="1"/>
    <col min="9733" max="9733" width="12.375" style="89" bestFit="1" customWidth="1"/>
    <col min="9734" max="9734" width="9.375" style="89"/>
    <col min="9735" max="9736" width="12.375" style="89" bestFit="1" customWidth="1"/>
    <col min="9737" max="9980" width="9.375" style="89"/>
    <col min="9981" max="9981" width="12.375" style="89" customWidth="1"/>
    <col min="9982" max="9982" width="15.375" style="89" customWidth="1"/>
    <col min="9983" max="9983" width="24" style="89" customWidth="1"/>
    <col min="9984" max="9984" width="9.25" style="89" customWidth="1"/>
    <col min="9985" max="9985" width="4.375" style="89" customWidth="1"/>
    <col min="9986" max="9987" width="17.375" style="89" customWidth="1"/>
    <col min="9988" max="9988" width="0.375" style="89" customWidth="1"/>
    <col min="9989" max="9989" width="12.375" style="89" bestFit="1" customWidth="1"/>
    <col min="9990" max="9990" width="9.375" style="89"/>
    <col min="9991" max="9992" width="12.375" style="89" bestFit="1" customWidth="1"/>
    <col min="9993" max="10236" width="9.375" style="89"/>
    <col min="10237" max="10237" width="12.375" style="89" customWidth="1"/>
    <col min="10238" max="10238" width="15.375" style="89" customWidth="1"/>
    <col min="10239" max="10239" width="24" style="89" customWidth="1"/>
    <col min="10240" max="10240" width="9.25" style="89" customWidth="1"/>
    <col min="10241" max="10241" width="4.375" style="89" customWidth="1"/>
    <col min="10242" max="10243" width="17.375" style="89" customWidth="1"/>
    <col min="10244" max="10244" width="0.375" style="89" customWidth="1"/>
    <col min="10245" max="10245" width="12.375" style="89" bestFit="1" customWidth="1"/>
    <col min="10246" max="10246" width="9.375" style="89"/>
    <col min="10247" max="10248" width="12.375" style="89" bestFit="1" customWidth="1"/>
    <col min="10249" max="10492" width="9.375" style="89"/>
    <col min="10493" max="10493" width="12.375" style="89" customWidth="1"/>
    <col min="10494" max="10494" width="15.375" style="89" customWidth="1"/>
    <col min="10495" max="10495" width="24" style="89" customWidth="1"/>
    <col min="10496" max="10496" width="9.25" style="89" customWidth="1"/>
    <col min="10497" max="10497" width="4.375" style="89" customWidth="1"/>
    <col min="10498" max="10499" width="17.375" style="89" customWidth="1"/>
    <col min="10500" max="10500" width="0.375" style="89" customWidth="1"/>
    <col min="10501" max="10501" width="12.375" style="89" bestFit="1" customWidth="1"/>
    <col min="10502" max="10502" width="9.375" style="89"/>
    <col min="10503" max="10504" width="12.375" style="89" bestFit="1" customWidth="1"/>
    <col min="10505" max="10748" width="9.375" style="89"/>
    <col min="10749" max="10749" width="12.375" style="89" customWidth="1"/>
    <col min="10750" max="10750" width="15.375" style="89" customWidth="1"/>
    <col min="10751" max="10751" width="24" style="89" customWidth="1"/>
    <col min="10752" max="10752" width="9.25" style="89" customWidth="1"/>
    <col min="10753" max="10753" width="4.375" style="89" customWidth="1"/>
    <col min="10754" max="10755" width="17.375" style="89" customWidth="1"/>
    <col min="10756" max="10756" width="0.375" style="89" customWidth="1"/>
    <col min="10757" max="10757" width="12.375" style="89" bestFit="1" customWidth="1"/>
    <col min="10758" max="10758" width="9.375" style="89"/>
    <col min="10759" max="10760" width="12.375" style="89" bestFit="1" customWidth="1"/>
    <col min="10761" max="11004" width="9.375" style="89"/>
    <col min="11005" max="11005" width="12.375" style="89" customWidth="1"/>
    <col min="11006" max="11006" width="15.375" style="89" customWidth="1"/>
    <col min="11007" max="11007" width="24" style="89" customWidth="1"/>
    <col min="11008" max="11008" width="9.25" style="89" customWidth="1"/>
    <col min="11009" max="11009" width="4.375" style="89" customWidth="1"/>
    <col min="11010" max="11011" width="17.375" style="89" customWidth="1"/>
    <col min="11012" max="11012" width="0.375" style="89" customWidth="1"/>
    <col min="11013" max="11013" width="12.375" style="89" bestFit="1" customWidth="1"/>
    <col min="11014" max="11014" width="9.375" style="89"/>
    <col min="11015" max="11016" width="12.375" style="89" bestFit="1" customWidth="1"/>
    <col min="11017" max="11260" width="9.375" style="89"/>
    <col min="11261" max="11261" width="12.375" style="89" customWidth="1"/>
    <col min="11262" max="11262" width="15.375" style="89" customWidth="1"/>
    <col min="11263" max="11263" width="24" style="89" customWidth="1"/>
    <col min="11264" max="11264" width="9.25" style="89" customWidth="1"/>
    <col min="11265" max="11265" width="4.375" style="89" customWidth="1"/>
    <col min="11266" max="11267" width="17.375" style="89" customWidth="1"/>
    <col min="11268" max="11268" width="0.375" style="89" customWidth="1"/>
    <col min="11269" max="11269" width="12.375" style="89" bestFit="1" customWidth="1"/>
    <col min="11270" max="11270" width="9.375" style="89"/>
    <col min="11271" max="11272" width="12.375" style="89" bestFit="1" customWidth="1"/>
    <col min="11273" max="11516" width="9.375" style="89"/>
    <col min="11517" max="11517" width="12.375" style="89" customWidth="1"/>
    <col min="11518" max="11518" width="15.375" style="89" customWidth="1"/>
    <col min="11519" max="11519" width="24" style="89" customWidth="1"/>
    <col min="11520" max="11520" width="9.25" style="89" customWidth="1"/>
    <col min="11521" max="11521" width="4.375" style="89" customWidth="1"/>
    <col min="11522" max="11523" width="17.375" style="89" customWidth="1"/>
    <col min="11524" max="11524" width="0.375" style="89" customWidth="1"/>
    <col min="11525" max="11525" width="12.375" style="89" bestFit="1" customWidth="1"/>
    <col min="11526" max="11526" width="9.375" style="89"/>
    <col min="11527" max="11528" width="12.375" style="89" bestFit="1" customWidth="1"/>
    <col min="11529" max="11772" width="9.375" style="89"/>
    <col min="11773" max="11773" width="12.375" style="89" customWidth="1"/>
    <col min="11774" max="11774" width="15.375" style="89" customWidth="1"/>
    <col min="11775" max="11775" width="24" style="89" customWidth="1"/>
    <col min="11776" max="11776" width="9.25" style="89" customWidth="1"/>
    <col min="11777" max="11777" width="4.375" style="89" customWidth="1"/>
    <col min="11778" max="11779" width="17.375" style="89" customWidth="1"/>
    <col min="11780" max="11780" width="0.375" style="89" customWidth="1"/>
    <col min="11781" max="11781" width="12.375" style="89" bestFit="1" customWidth="1"/>
    <col min="11782" max="11782" width="9.375" style="89"/>
    <col min="11783" max="11784" width="12.375" style="89" bestFit="1" customWidth="1"/>
    <col min="11785" max="12028" width="9.375" style="89"/>
    <col min="12029" max="12029" width="12.375" style="89" customWidth="1"/>
    <col min="12030" max="12030" width="15.375" style="89" customWidth="1"/>
    <col min="12031" max="12031" width="24" style="89" customWidth="1"/>
    <col min="12032" max="12032" width="9.25" style="89" customWidth="1"/>
    <col min="12033" max="12033" width="4.375" style="89" customWidth="1"/>
    <col min="12034" max="12035" width="17.375" style="89" customWidth="1"/>
    <col min="12036" max="12036" width="0.375" style="89" customWidth="1"/>
    <col min="12037" max="12037" width="12.375" style="89" bestFit="1" customWidth="1"/>
    <col min="12038" max="12038" width="9.375" style="89"/>
    <col min="12039" max="12040" width="12.375" style="89" bestFit="1" customWidth="1"/>
    <col min="12041" max="12284" width="9.375" style="89"/>
    <col min="12285" max="12285" width="12.375" style="89" customWidth="1"/>
    <col min="12286" max="12286" width="15.375" style="89" customWidth="1"/>
    <col min="12287" max="12287" width="24" style="89" customWidth="1"/>
    <col min="12288" max="12288" width="9.25" style="89" customWidth="1"/>
    <col min="12289" max="12289" width="4.375" style="89" customWidth="1"/>
    <col min="12290" max="12291" width="17.375" style="89" customWidth="1"/>
    <col min="12292" max="12292" width="0.375" style="89" customWidth="1"/>
    <col min="12293" max="12293" width="12.375" style="89" bestFit="1" customWidth="1"/>
    <col min="12294" max="12294" width="9.375" style="89"/>
    <col min="12295" max="12296" width="12.375" style="89" bestFit="1" customWidth="1"/>
    <col min="12297" max="12540" width="9.375" style="89"/>
    <col min="12541" max="12541" width="12.375" style="89" customWidth="1"/>
    <col min="12542" max="12542" width="15.375" style="89" customWidth="1"/>
    <col min="12543" max="12543" width="24" style="89" customWidth="1"/>
    <col min="12544" max="12544" width="9.25" style="89" customWidth="1"/>
    <col min="12545" max="12545" width="4.375" style="89" customWidth="1"/>
    <col min="12546" max="12547" width="17.375" style="89" customWidth="1"/>
    <col min="12548" max="12548" width="0.375" style="89" customWidth="1"/>
    <col min="12549" max="12549" width="12.375" style="89" bestFit="1" customWidth="1"/>
    <col min="12550" max="12550" width="9.375" style="89"/>
    <col min="12551" max="12552" width="12.375" style="89" bestFit="1" customWidth="1"/>
    <col min="12553" max="12796" width="9.375" style="89"/>
    <col min="12797" max="12797" width="12.375" style="89" customWidth="1"/>
    <col min="12798" max="12798" width="15.375" style="89" customWidth="1"/>
    <col min="12799" max="12799" width="24" style="89" customWidth="1"/>
    <col min="12800" max="12800" width="9.25" style="89" customWidth="1"/>
    <col min="12801" max="12801" width="4.375" style="89" customWidth="1"/>
    <col min="12802" max="12803" width="17.375" style="89" customWidth="1"/>
    <col min="12804" max="12804" width="0.375" style="89" customWidth="1"/>
    <col min="12805" max="12805" width="12.375" style="89" bestFit="1" customWidth="1"/>
    <col min="12806" max="12806" width="9.375" style="89"/>
    <col min="12807" max="12808" width="12.375" style="89" bestFit="1" customWidth="1"/>
    <col min="12809" max="13052" width="9.375" style="89"/>
    <col min="13053" max="13053" width="12.375" style="89" customWidth="1"/>
    <col min="13054" max="13054" width="15.375" style="89" customWidth="1"/>
    <col min="13055" max="13055" width="24" style="89" customWidth="1"/>
    <col min="13056" max="13056" width="9.25" style="89" customWidth="1"/>
    <col min="13057" max="13057" width="4.375" style="89" customWidth="1"/>
    <col min="13058" max="13059" width="17.375" style="89" customWidth="1"/>
    <col min="13060" max="13060" width="0.375" style="89" customWidth="1"/>
    <col min="13061" max="13061" width="12.375" style="89" bestFit="1" customWidth="1"/>
    <col min="13062" max="13062" width="9.375" style="89"/>
    <col min="13063" max="13064" width="12.375" style="89" bestFit="1" customWidth="1"/>
    <col min="13065" max="13308" width="9.375" style="89"/>
    <col min="13309" max="13309" width="12.375" style="89" customWidth="1"/>
    <col min="13310" max="13310" width="15.375" style="89" customWidth="1"/>
    <col min="13311" max="13311" width="24" style="89" customWidth="1"/>
    <col min="13312" max="13312" width="9.25" style="89" customWidth="1"/>
    <col min="13313" max="13313" width="4.375" style="89" customWidth="1"/>
    <col min="13314" max="13315" width="17.375" style="89" customWidth="1"/>
    <col min="13316" max="13316" width="0.375" style="89" customWidth="1"/>
    <col min="13317" max="13317" width="12.375" style="89" bestFit="1" customWidth="1"/>
    <col min="13318" max="13318" width="9.375" style="89"/>
    <col min="13319" max="13320" width="12.375" style="89" bestFit="1" customWidth="1"/>
    <col min="13321" max="13564" width="9.375" style="89"/>
    <col min="13565" max="13565" width="12.375" style="89" customWidth="1"/>
    <col min="13566" max="13566" width="15.375" style="89" customWidth="1"/>
    <col min="13567" max="13567" width="24" style="89" customWidth="1"/>
    <col min="13568" max="13568" width="9.25" style="89" customWidth="1"/>
    <col min="13569" max="13569" width="4.375" style="89" customWidth="1"/>
    <col min="13570" max="13571" width="17.375" style="89" customWidth="1"/>
    <col min="13572" max="13572" width="0.375" style="89" customWidth="1"/>
    <col min="13573" max="13573" width="12.375" style="89" bestFit="1" customWidth="1"/>
    <col min="13574" max="13574" width="9.375" style="89"/>
    <col min="13575" max="13576" width="12.375" style="89" bestFit="1" customWidth="1"/>
    <col min="13577" max="13820" width="9.375" style="89"/>
    <col min="13821" max="13821" width="12.375" style="89" customWidth="1"/>
    <col min="13822" max="13822" width="15.375" style="89" customWidth="1"/>
    <col min="13823" max="13823" width="24" style="89" customWidth="1"/>
    <col min="13824" max="13824" width="9.25" style="89" customWidth="1"/>
    <col min="13825" max="13825" width="4.375" style="89" customWidth="1"/>
    <col min="13826" max="13827" width="17.375" style="89" customWidth="1"/>
    <col min="13828" max="13828" width="0.375" style="89" customWidth="1"/>
    <col min="13829" max="13829" width="12.375" style="89" bestFit="1" customWidth="1"/>
    <col min="13830" max="13830" width="9.375" style="89"/>
    <col min="13831" max="13832" width="12.375" style="89" bestFit="1" customWidth="1"/>
    <col min="13833" max="14076" width="9.375" style="89"/>
    <col min="14077" max="14077" width="12.375" style="89" customWidth="1"/>
    <col min="14078" max="14078" width="15.375" style="89" customWidth="1"/>
    <col min="14079" max="14079" width="24" style="89" customWidth="1"/>
    <col min="14080" max="14080" width="9.25" style="89" customWidth="1"/>
    <col min="14081" max="14081" width="4.375" style="89" customWidth="1"/>
    <col min="14082" max="14083" width="17.375" style="89" customWidth="1"/>
    <col min="14084" max="14084" width="0.375" style="89" customWidth="1"/>
    <col min="14085" max="14085" width="12.375" style="89" bestFit="1" customWidth="1"/>
    <col min="14086" max="14086" width="9.375" style="89"/>
    <col min="14087" max="14088" width="12.375" style="89" bestFit="1" customWidth="1"/>
    <col min="14089" max="14332" width="9.375" style="89"/>
    <col min="14333" max="14333" width="12.375" style="89" customWidth="1"/>
    <col min="14334" max="14334" width="15.375" style="89" customWidth="1"/>
    <col min="14335" max="14335" width="24" style="89" customWidth="1"/>
    <col min="14336" max="14336" width="9.25" style="89" customWidth="1"/>
    <col min="14337" max="14337" width="4.375" style="89" customWidth="1"/>
    <col min="14338" max="14339" width="17.375" style="89" customWidth="1"/>
    <col min="14340" max="14340" width="0.375" style="89" customWidth="1"/>
    <col min="14341" max="14341" width="12.375" style="89" bestFit="1" customWidth="1"/>
    <col min="14342" max="14342" width="9.375" style="89"/>
    <col min="14343" max="14344" width="12.375" style="89" bestFit="1" customWidth="1"/>
    <col min="14345" max="14588" width="9.375" style="89"/>
    <col min="14589" max="14589" width="12.375" style="89" customWidth="1"/>
    <col min="14590" max="14590" width="15.375" style="89" customWidth="1"/>
    <col min="14591" max="14591" width="24" style="89" customWidth="1"/>
    <col min="14592" max="14592" width="9.25" style="89" customWidth="1"/>
    <col min="14593" max="14593" width="4.375" style="89" customWidth="1"/>
    <col min="14594" max="14595" width="17.375" style="89" customWidth="1"/>
    <col min="14596" max="14596" width="0.375" style="89" customWidth="1"/>
    <col min="14597" max="14597" width="12.375" style="89" bestFit="1" customWidth="1"/>
    <col min="14598" max="14598" width="9.375" style="89"/>
    <col min="14599" max="14600" width="12.375" style="89" bestFit="1" customWidth="1"/>
    <col min="14601" max="14844" width="9.375" style="89"/>
    <col min="14845" max="14845" width="12.375" style="89" customWidth="1"/>
    <col min="14846" max="14846" width="15.375" style="89" customWidth="1"/>
    <col min="14847" max="14847" width="24" style="89" customWidth="1"/>
    <col min="14848" max="14848" width="9.25" style="89" customWidth="1"/>
    <col min="14849" max="14849" width="4.375" style="89" customWidth="1"/>
    <col min="14850" max="14851" width="17.375" style="89" customWidth="1"/>
    <col min="14852" max="14852" width="0.375" style="89" customWidth="1"/>
    <col min="14853" max="14853" width="12.375" style="89" bestFit="1" customWidth="1"/>
    <col min="14854" max="14854" width="9.375" style="89"/>
    <col min="14855" max="14856" width="12.375" style="89" bestFit="1" customWidth="1"/>
    <col min="14857" max="15100" width="9.375" style="89"/>
    <col min="15101" max="15101" width="12.375" style="89" customWidth="1"/>
    <col min="15102" max="15102" width="15.375" style="89" customWidth="1"/>
    <col min="15103" max="15103" width="24" style="89" customWidth="1"/>
    <col min="15104" max="15104" width="9.25" style="89" customWidth="1"/>
    <col min="15105" max="15105" width="4.375" style="89" customWidth="1"/>
    <col min="15106" max="15107" width="17.375" style="89" customWidth="1"/>
    <col min="15108" max="15108" width="0.375" style="89" customWidth="1"/>
    <col min="15109" max="15109" width="12.375" style="89" bestFit="1" customWidth="1"/>
    <col min="15110" max="15110" width="9.375" style="89"/>
    <col min="15111" max="15112" width="12.375" style="89" bestFit="1" customWidth="1"/>
    <col min="15113" max="15356" width="9.375" style="89"/>
    <col min="15357" max="15357" width="12.375" style="89" customWidth="1"/>
    <col min="15358" max="15358" width="15.375" style="89" customWidth="1"/>
    <col min="15359" max="15359" width="24" style="89" customWidth="1"/>
    <col min="15360" max="15360" width="9.25" style="89" customWidth="1"/>
    <col min="15361" max="15361" width="4.375" style="89" customWidth="1"/>
    <col min="15362" max="15363" width="17.375" style="89" customWidth="1"/>
    <col min="15364" max="15364" width="0.375" style="89" customWidth="1"/>
    <col min="15365" max="15365" width="12.375" style="89" bestFit="1" customWidth="1"/>
    <col min="15366" max="15366" width="9.375" style="89"/>
    <col min="15367" max="15368" width="12.375" style="89" bestFit="1" customWidth="1"/>
    <col min="15369" max="15612" width="9.375" style="89"/>
    <col min="15613" max="15613" width="12.375" style="89" customWidth="1"/>
    <col min="15614" max="15614" width="15.375" style="89" customWidth="1"/>
    <col min="15615" max="15615" width="24" style="89" customWidth="1"/>
    <col min="15616" max="15616" width="9.25" style="89" customWidth="1"/>
    <col min="15617" max="15617" width="4.375" style="89" customWidth="1"/>
    <col min="15618" max="15619" width="17.375" style="89" customWidth="1"/>
    <col min="15620" max="15620" width="0.375" style="89" customWidth="1"/>
    <col min="15621" max="15621" width="12.375" style="89" bestFit="1" customWidth="1"/>
    <col min="15622" max="15622" width="9.375" style="89"/>
    <col min="15623" max="15624" width="12.375" style="89" bestFit="1" customWidth="1"/>
    <col min="15625" max="15868" width="9.375" style="89"/>
    <col min="15869" max="15869" width="12.375" style="89" customWidth="1"/>
    <col min="15870" max="15870" width="15.375" style="89" customWidth="1"/>
    <col min="15871" max="15871" width="24" style="89" customWidth="1"/>
    <col min="15872" max="15872" width="9.25" style="89" customWidth="1"/>
    <col min="15873" max="15873" width="4.375" style="89" customWidth="1"/>
    <col min="15874" max="15875" width="17.375" style="89" customWidth="1"/>
    <col min="15876" max="15876" width="0.375" style="89" customWidth="1"/>
    <col min="15877" max="15877" width="12.375" style="89" bestFit="1" customWidth="1"/>
    <col min="15878" max="15878" width="9.375" style="89"/>
    <col min="15879" max="15880" width="12.375" style="89" bestFit="1" customWidth="1"/>
    <col min="15881" max="16124" width="9.375" style="89"/>
    <col min="16125" max="16125" width="12.375" style="89" customWidth="1"/>
    <col min="16126" max="16126" width="15.375" style="89" customWidth="1"/>
    <col min="16127" max="16127" width="24" style="89" customWidth="1"/>
    <col min="16128" max="16128" width="9.25" style="89" customWidth="1"/>
    <col min="16129" max="16129" width="4.375" style="89" customWidth="1"/>
    <col min="16130" max="16131" width="17.375" style="89" customWidth="1"/>
    <col min="16132" max="16132" width="0.375" style="89" customWidth="1"/>
    <col min="16133" max="16133" width="12.375" style="89" bestFit="1" customWidth="1"/>
    <col min="16134" max="16134" width="9.375" style="89"/>
    <col min="16135" max="16136" width="12.375" style="89" bestFit="1" customWidth="1"/>
    <col min="16137" max="16384" width="9.375" style="89"/>
  </cols>
  <sheetData>
    <row r="1" spans="2:11" s="48" customFormat="1" x14ac:dyDescent="0.2">
      <c r="B1" s="66" t="str">
        <f>'المركز المالي'!B1</f>
        <v>شركة معرض الكيف للسيارات</v>
      </c>
      <c r="C1" s="66"/>
      <c r="D1" s="66"/>
      <c r="E1" s="66"/>
      <c r="F1" s="66"/>
      <c r="G1" s="66"/>
      <c r="H1" s="66"/>
      <c r="I1" s="66"/>
    </row>
    <row r="2" spans="2:11" s="48" customFormat="1" x14ac:dyDescent="0.2">
      <c r="B2" s="153" t="str">
        <f>'المركز المالي'!B2</f>
        <v>شركة ذات مسؤولية محدودة</v>
      </c>
      <c r="C2" s="187"/>
      <c r="D2" s="187"/>
      <c r="E2" s="153"/>
      <c r="F2" s="153"/>
      <c r="G2" s="152"/>
      <c r="H2" s="152"/>
    </row>
    <row r="3" spans="2:11" s="48" customFormat="1" x14ac:dyDescent="0.2">
      <c r="B3" s="210" t="str">
        <f>'7'!B3</f>
        <v>ايضاحات حول القوائم المالية للسنة المنتهية في 31 ديسمبر 2024م</v>
      </c>
      <c r="C3" s="210"/>
      <c r="D3" s="210"/>
      <c r="E3" s="210"/>
      <c r="F3" s="210"/>
      <c r="G3" s="152"/>
      <c r="H3" s="152"/>
      <c r="I3" s="152"/>
    </row>
    <row r="4" spans="2:11" s="48" customFormat="1" x14ac:dyDescent="0.2">
      <c r="B4" s="101" t="s">
        <v>24</v>
      </c>
      <c r="C4" s="101"/>
      <c r="D4" s="101"/>
      <c r="E4" s="101"/>
      <c r="F4" s="101"/>
      <c r="G4" s="152"/>
      <c r="H4" s="152"/>
      <c r="I4" s="152"/>
    </row>
    <row r="5" spans="2:11" x14ac:dyDescent="0.2">
      <c r="B5" s="152"/>
      <c r="C5" s="186"/>
      <c r="D5" s="186"/>
      <c r="E5" s="152"/>
      <c r="F5" s="152"/>
      <c r="G5" s="90"/>
    </row>
    <row r="6" spans="2:11" x14ac:dyDescent="0.2">
      <c r="B6" s="123" t="s">
        <v>157</v>
      </c>
      <c r="C6" s="91" t="s">
        <v>201</v>
      </c>
      <c r="D6" s="123"/>
      <c r="E6" s="91" t="s">
        <v>164</v>
      </c>
    </row>
    <row r="7" spans="2:11" s="48" customFormat="1" x14ac:dyDescent="0.2">
      <c r="B7" s="45" t="s">
        <v>104</v>
      </c>
      <c r="C7" s="42">
        <v>18309</v>
      </c>
      <c r="D7" s="45"/>
      <c r="E7" s="42">
        <v>4658</v>
      </c>
      <c r="F7" s="45"/>
    </row>
    <row r="8" spans="2:11" s="48" customFormat="1" x14ac:dyDescent="0.2">
      <c r="B8" s="45" t="s">
        <v>117</v>
      </c>
      <c r="C8" s="42">
        <v>356663</v>
      </c>
      <c r="D8" s="45"/>
      <c r="E8" s="42">
        <v>322884</v>
      </c>
      <c r="F8" s="45"/>
    </row>
    <row r="9" spans="2:11" s="92" customFormat="1" x14ac:dyDescent="0.2">
      <c r="B9" s="45" t="s">
        <v>37</v>
      </c>
      <c r="C9" s="42">
        <v>198150</v>
      </c>
      <c r="D9" s="45"/>
      <c r="E9" s="42">
        <v>366579</v>
      </c>
      <c r="F9" s="45"/>
      <c r="K9" s="169"/>
    </row>
    <row r="10" spans="2:11" s="92" customFormat="1" x14ac:dyDescent="0.2">
      <c r="B10" s="45" t="s">
        <v>158</v>
      </c>
      <c r="C10" s="42">
        <f>C18</f>
        <v>40535</v>
      </c>
      <c r="D10" s="45"/>
      <c r="E10" s="42">
        <v>32959</v>
      </c>
      <c r="F10" s="45"/>
    </row>
    <row r="11" spans="2:11" s="92" customFormat="1" ht="21" thickBot="1" x14ac:dyDescent="0.25">
      <c r="B11" s="130"/>
      <c r="C11" s="43">
        <f>SUM(C7:C10)</f>
        <v>613657</v>
      </c>
      <c r="D11" s="130"/>
      <c r="E11" s="43">
        <f>SUM(E7:E10)</f>
        <v>727080</v>
      </c>
      <c r="F11" s="130"/>
    </row>
    <row r="12" spans="2:11" s="92" customFormat="1" ht="70.150000000000006" customHeight="1" thickTop="1" x14ac:dyDescent="0.2">
      <c r="B12" s="216" t="s">
        <v>230</v>
      </c>
      <c r="C12" s="216"/>
      <c r="D12" s="216"/>
      <c r="E12" s="216"/>
      <c r="F12" s="216"/>
      <c r="H12" s="185"/>
    </row>
    <row r="13" spans="2:11" s="95" customFormat="1" x14ac:dyDescent="0.2">
      <c r="B13" s="124" t="s">
        <v>159</v>
      </c>
      <c r="C13" s="93" t="s">
        <v>201</v>
      </c>
      <c r="D13" s="124"/>
      <c r="E13" s="93" t="s">
        <v>164</v>
      </c>
      <c r="F13" s="124"/>
      <c r="G13" s="94"/>
    </row>
    <row r="14" spans="2:11" s="95" customFormat="1" x14ac:dyDescent="0.2">
      <c r="B14" s="46" t="s">
        <v>119</v>
      </c>
      <c r="C14" s="42">
        <v>14202</v>
      </c>
      <c r="D14" s="46"/>
      <c r="E14" s="42">
        <v>3881</v>
      </c>
      <c r="F14" s="46"/>
      <c r="G14" s="94"/>
    </row>
    <row r="15" spans="2:11" s="95" customFormat="1" x14ac:dyDescent="0.2">
      <c r="B15" s="46" t="s">
        <v>177</v>
      </c>
      <c r="C15" s="42">
        <v>11333</v>
      </c>
      <c r="D15" s="46"/>
      <c r="E15" s="42">
        <v>12500</v>
      </c>
      <c r="F15" s="46"/>
      <c r="G15" s="94"/>
    </row>
    <row r="16" spans="2:11" s="95" customFormat="1" x14ac:dyDescent="0.2">
      <c r="B16" s="46" t="s">
        <v>105</v>
      </c>
      <c r="C16" s="42">
        <v>15000</v>
      </c>
      <c r="D16" s="46"/>
      <c r="E16" s="42">
        <v>15000</v>
      </c>
      <c r="F16" s="46"/>
      <c r="G16" s="94"/>
    </row>
    <row r="17" spans="2:15" s="95" customFormat="1" x14ac:dyDescent="0.2">
      <c r="B17" s="46" t="s">
        <v>106</v>
      </c>
      <c r="C17" s="42">
        <v>0</v>
      </c>
      <c r="D17" s="46"/>
      <c r="E17" s="42">
        <v>1578</v>
      </c>
      <c r="F17" s="46"/>
      <c r="G17" s="94"/>
    </row>
    <row r="18" spans="2:15" s="95" customFormat="1" ht="21" thickBot="1" x14ac:dyDescent="0.25">
      <c r="B18" s="130"/>
      <c r="C18" s="44">
        <f>SUM(C14:C17)</f>
        <v>40535</v>
      </c>
      <c r="D18" s="130"/>
      <c r="E18" s="44">
        <f>SUM(E14:E17)</f>
        <v>32959</v>
      </c>
      <c r="F18" s="130"/>
      <c r="G18" s="94"/>
    </row>
    <row r="19" spans="2:15" ht="21" thickTop="1" x14ac:dyDescent="0.2">
      <c r="B19" s="86"/>
      <c r="C19" s="86"/>
      <c r="D19" s="86"/>
      <c r="E19" s="86"/>
      <c r="F19" s="86"/>
      <c r="J19"/>
      <c r="K19"/>
      <c r="L19"/>
      <c r="M19"/>
      <c r="N19"/>
      <c r="O19"/>
    </row>
    <row r="20" spans="2:15" s="92" customFormat="1" x14ac:dyDescent="0.2">
      <c r="B20" s="124" t="s">
        <v>160</v>
      </c>
      <c r="C20" s="124"/>
      <c r="D20" s="124"/>
      <c r="F20" s="124"/>
      <c r="J20"/>
      <c r="K20"/>
      <c r="L20"/>
      <c r="M20"/>
      <c r="N20"/>
      <c r="O20"/>
    </row>
    <row r="21" spans="2:15" s="92" customFormat="1" x14ac:dyDescent="0.2">
      <c r="B21" s="125" t="s">
        <v>61</v>
      </c>
      <c r="C21" s="93" t="s">
        <v>201</v>
      </c>
      <c r="D21" s="125"/>
      <c r="E21" s="93" t="s">
        <v>164</v>
      </c>
      <c r="F21" s="125"/>
      <c r="J21"/>
      <c r="K21"/>
      <c r="L21"/>
      <c r="M21"/>
      <c r="N21"/>
      <c r="O21"/>
    </row>
    <row r="22" spans="2:15" s="92" customFormat="1" x14ac:dyDescent="0.2">
      <c r="B22" s="130" t="s">
        <v>226</v>
      </c>
      <c r="C22" s="42">
        <v>0</v>
      </c>
      <c r="D22" s="130"/>
      <c r="E22" s="42">
        <v>1626281</v>
      </c>
      <c r="F22" s="130"/>
      <c r="I22" s="169">
        <f>C23-C22</f>
        <v>13079658</v>
      </c>
      <c r="J22"/>
      <c r="K22"/>
      <c r="L22"/>
      <c r="M22"/>
      <c r="N22"/>
      <c r="O22"/>
    </row>
    <row r="23" spans="2:15" s="92" customFormat="1" x14ac:dyDescent="0.2">
      <c r="B23" s="130" t="s">
        <v>62</v>
      </c>
      <c r="C23" s="42">
        <v>13079658</v>
      </c>
      <c r="D23" s="130"/>
      <c r="E23" s="42">
        <v>71655</v>
      </c>
      <c r="F23" s="130"/>
      <c r="H23" s="96"/>
      <c r="I23" s="92">
        <v>1579709</v>
      </c>
      <c r="J23"/>
      <c r="K23"/>
      <c r="L23"/>
      <c r="M23"/>
      <c r="N23"/>
      <c r="O23"/>
    </row>
    <row r="24" spans="2:15" s="92" customFormat="1" x14ac:dyDescent="0.2">
      <c r="B24" s="130" t="s">
        <v>63</v>
      </c>
      <c r="C24" s="17">
        <v>-60922</v>
      </c>
      <c r="D24" s="130"/>
      <c r="E24" s="17">
        <v>-35039</v>
      </c>
      <c r="F24" s="130"/>
      <c r="H24" s="96"/>
      <c r="I24" s="169">
        <f>SUM(I22:I23)</f>
        <v>14659367</v>
      </c>
      <c r="J24"/>
      <c r="K24"/>
      <c r="L24"/>
      <c r="M24"/>
      <c r="N24"/>
      <c r="O24"/>
    </row>
    <row r="25" spans="2:15" x14ac:dyDescent="0.2">
      <c r="B25" s="97" t="s">
        <v>64</v>
      </c>
      <c r="C25" s="142">
        <f>SUM(C22:C24)</f>
        <v>13018736</v>
      </c>
      <c r="D25" s="97"/>
      <c r="E25" s="142">
        <f>SUM(E22:E24)</f>
        <v>1662897</v>
      </c>
      <c r="F25" s="97"/>
      <c r="J25"/>
      <c r="K25"/>
      <c r="L25"/>
      <c r="M25"/>
      <c r="N25"/>
      <c r="O25"/>
    </row>
    <row r="26" spans="2:15" s="92" customFormat="1" ht="21" thickBot="1" x14ac:dyDescent="0.25">
      <c r="B26" s="170" t="s">
        <v>225</v>
      </c>
      <c r="C26" s="166">
        <f>C25*2.5%*366/354</f>
        <v>336501.22711864411</v>
      </c>
      <c r="D26" s="170"/>
      <c r="E26" s="166">
        <f>ROUND((E25*2.5%),0)</f>
        <v>41572</v>
      </c>
      <c r="F26" s="170"/>
      <c r="J26"/>
      <c r="K26"/>
      <c r="L26"/>
      <c r="M26"/>
      <c r="N26"/>
      <c r="O26"/>
    </row>
    <row r="27" spans="2:15" s="92" customFormat="1" ht="21" thickTop="1" x14ac:dyDescent="0.2">
      <c r="B27" s="130"/>
      <c r="C27" s="130"/>
      <c r="D27" s="130"/>
      <c r="E27" s="145"/>
      <c r="F27" s="130"/>
      <c r="J27"/>
      <c r="K27"/>
      <c r="L27"/>
      <c r="M27"/>
      <c r="N27"/>
      <c r="O27"/>
    </row>
    <row r="28" spans="2:15" s="92" customFormat="1" x14ac:dyDescent="0.2">
      <c r="B28" s="147" t="s">
        <v>146</v>
      </c>
      <c r="C28" s="93" t="s">
        <v>201</v>
      </c>
      <c r="D28" s="147"/>
      <c r="E28" s="93" t="s">
        <v>164</v>
      </c>
      <c r="F28" s="147"/>
      <c r="J28"/>
      <c r="K28"/>
      <c r="L28"/>
      <c r="M28"/>
      <c r="N28"/>
      <c r="O28"/>
    </row>
    <row r="29" spans="2:15" x14ac:dyDescent="0.2">
      <c r="B29" s="154" t="s">
        <v>194</v>
      </c>
      <c r="C29" s="42">
        <f>E32</f>
        <v>41572</v>
      </c>
      <c r="D29" s="188"/>
      <c r="E29" s="42">
        <v>25979</v>
      </c>
      <c r="F29" s="154"/>
    </row>
    <row r="30" spans="2:15" x14ac:dyDescent="0.2">
      <c r="B30" s="154" t="s">
        <v>195</v>
      </c>
      <c r="C30" s="42">
        <f>C26</f>
        <v>336501.22711864411</v>
      </c>
      <c r="D30" s="188"/>
      <c r="E30" s="42">
        <v>41572</v>
      </c>
      <c r="F30" s="154"/>
    </row>
    <row r="31" spans="2:15" x14ac:dyDescent="0.2">
      <c r="B31" s="154" t="s">
        <v>196</v>
      </c>
      <c r="C31" s="42">
        <v>-41572</v>
      </c>
      <c r="D31" s="188"/>
      <c r="E31" s="42">
        <v>-25979</v>
      </c>
      <c r="F31" s="154"/>
    </row>
    <row r="32" spans="2:15" ht="21" thickBot="1" x14ac:dyDescent="0.25">
      <c r="B32" s="154"/>
      <c r="C32" s="43">
        <f>SUM(C29:C31)</f>
        <v>336501.22711864411</v>
      </c>
      <c r="D32" s="188"/>
      <c r="E32" s="43">
        <f>SUM(E29:E31)</f>
        <v>41572</v>
      </c>
      <c r="F32" s="154"/>
    </row>
    <row r="33" spans="2:9" ht="21" thickTop="1" x14ac:dyDescent="0.2">
      <c r="B33" s="148" t="s">
        <v>147</v>
      </c>
      <c r="C33" s="148"/>
      <c r="D33" s="148"/>
      <c r="E33" s="148"/>
      <c r="F33" s="148"/>
      <c r="G33" s="147"/>
      <c r="H33" s="147"/>
      <c r="I33" s="23"/>
    </row>
    <row r="34" spans="2:9" ht="41.45" customHeight="1" x14ac:dyDescent="0.2">
      <c r="B34" s="215" t="s">
        <v>231</v>
      </c>
      <c r="C34" s="215"/>
      <c r="D34" s="215"/>
      <c r="E34" s="215"/>
      <c r="F34" s="215"/>
      <c r="G34" s="149"/>
      <c r="H34" s="149"/>
      <c r="I34" s="149"/>
    </row>
    <row r="35" spans="2:9" x14ac:dyDescent="0.2">
      <c r="B35" s="165"/>
      <c r="C35" s="189"/>
      <c r="D35" s="189"/>
      <c r="E35" s="165"/>
      <c r="F35" s="165"/>
      <c r="G35" s="149"/>
      <c r="H35" s="149"/>
      <c r="I35" s="149"/>
    </row>
    <row r="36" spans="2:9" s="48" customFormat="1" x14ac:dyDescent="0.2">
      <c r="B36" s="214">
        <v>18</v>
      </c>
      <c r="C36" s="214"/>
      <c r="D36" s="214"/>
      <c r="E36" s="214"/>
      <c r="F36" s="214"/>
      <c r="G36" s="98"/>
    </row>
    <row r="37" spans="2:9" x14ac:dyDescent="0.2">
      <c r="B37" s="206"/>
      <c r="C37" s="206"/>
      <c r="D37" s="206"/>
      <c r="E37" s="206"/>
      <c r="F37" s="206"/>
    </row>
  </sheetData>
  <customSheetViews>
    <customSheetView guid="{C4C54333-0C8B-484B-8210-F3D7E510C081}" scale="175" showGridLines="0" topLeftCell="A3">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4">
    <mergeCell ref="B3:F3"/>
    <mergeCell ref="B34:F34"/>
    <mergeCell ref="B36:F37"/>
    <mergeCell ref="B12:F12"/>
  </mergeCells>
  <printOptions horizontalCentered="1"/>
  <pageMargins left="0.59055118110236227" right="0.78740157480314965" top="0.62992125984251968" bottom="0" header="0" footer="0"/>
  <pageSetup paperSize="9" scale="92" firstPageNumber="5" orientation="portrait" useFirstPageNumber="1" r:id="rId2"/>
  <headerFooter alignWithMargins="0"/>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ورقة6">
    <tabColor rgb="FF286090"/>
  </sheetPr>
  <dimension ref="A1:Q34"/>
  <sheetViews>
    <sheetView rightToLeft="1" zoomScale="90" zoomScaleNormal="90" zoomScaleSheetLayoutView="115" zoomScalePageLayoutView="90" workbookViewId="0">
      <selection activeCell="D20" sqref="D20:D21"/>
    </sheetView>
  </sheetViews>
  <sheetFormatPr defaultColWidth="9.375" defaultRowHeight="20.25" x14ac:dyDescent="0.2"/>
  <cols>
    <col min="1" max="1" width="1.875" style="48" customWidth="1"/>
    <col min="2" max="2" width="23.5" style="48" customWidth="1"/>
    <col min="3" max="3" width="1.125" style="48" customWidth="1"/>
    <col min="4" max="4" width="10.125" style="48" bestFit="1" customWidth="1"/>
    <col min="5" max="5" width="1.875" style="48" customWidth="1"/>
    <col min="6" max="6" width="13.125" style="48" customWidth="1"/>
    <col min="7" max="7" width="1.25" style="48" customWidth="1"/>
    <col min="8" max="8" width="13.25" style="48" customWidth="1"/>
    <col min="9" max="9" width="1.25" style="48" customWidth="1"/>
    <col min="10" max="10" width="12.25" style="48" bestFit="1" customWidth="1"/>
    <col min="11" max="11" width="1.875" style="48" customWidth="1"/>
    <col min="12" max="12" width="12" style="48" customWidth="1"/>
    <col min="13" max="13" width="11.25" style="48" customWidth="1"/>
    <col min="14" max="14" width="18" style="48" customWidth="1"/>
    <col min="15" max="15" width="17.625" style="48" bestFit="1" customWidth="1"/>
    <col min="16" max="16" width="11.125" style="48" bestFit="1" customWidth="1"/>
    <col min="17" max="17" width="11.375" style="48" bestFit="1" customWidth="1"/>
    <col min="18" max="250" width="9.375" style="48"/>
    <col min="251" max="252" width="12.375" style="48" customWidth="1"/>
    <col min="253" max="253" width="18.625" style="48" customWidth="1"/>
    <col min="254" max="254" width="11.25" style="48" customWidth="1"/>
    <col min="255" max="255" width="9.375" style="48" customWidth="1"/>
    <col min="256" max="257" width="17.375" style="48" customWidth="1"/>
    <col min="258" max="258" width="1.625" style="48" customWidth="1"/>
    <col min="259" max="506" width="9.375" style="48"/>
    <col min="507" max="508" width="12.375" style="48" customWidth="1"/>
    <col min="509" max="509" width="18.625" style="48" customWidth="1"/>
    <col min="510" max="510" width="11.25" style="48" customWidth="1"/>
    <col min="511" max="511" width="9.375" style="48" customWidth="1"/>
    <col min="512" max="513" width="17.375" style="48" customWidth="1"/>
    <col min="514" max="514" width="1.625" style="48" customWidth="1"/>
    <col min="515" max="762" width="9.375" style="48"/>
    <col min="763" max="764" width="12.375" style="48" customWidth="1"/>
    <col min="765" max="765" width="18.625" style="48" customWidth="1"/>
    <col min="766" max="766" width="11.25" style="48" customWidth="1"/>
    <col min="767" max="767" width="9.375" style="48" customWidth="1"/>
    <col min="768" max="769" width="17.375" style="48" customWidth="1"/>
    <col min="770" max="770" width="1.625" style="48" customWidth="1"/>
    <col min="771" max="1018" width="9.375" style="48"/>
    <col min="1019" max="1020" width="12.375" style="48" customWidth="1"/>
    <col min="1021" max="1021" width="18.625" style="48" customWidth="1"/>
    <col min="1022" max="1022" width="11.25" style="48" customWidth="1"/>
    <col min="1023" max="1023" width="9.375" style="48" customWidth="1"/>
    <col min="1024" max="1025" width="17.375" style="48" customWidth="1"/>
    <col min="1026" max="1026" width="1.625" style="48" customWidth="1"/>
    <col min="1027" max="1274" width="9.375" style="48"/>
    <col min="1275" max="1276" width="12.375" style="48" customWidth="1"/>
    <col min="1277" max="1277" width="18.625" style="48" customWidth="1"/>
    <col min="1278" max="1278" width="11.25" style="48" customWidth="1"/>
    <col min="1279" max="1279" width="9.375" style="48" customWidth="1"/>
    <col min="1280" max="1281" width="17.375" style="48" customWidth="1"/>
    <col min="1282" max="1282" width="1.625" style="48" customWidth="1"/>
    <col min="1283" max="1530" width="9.375" style="48"/>
    <col min="1531" max="1532" width="12.375" style="48" customWidth="1"/>
    <col min="1533" max="1533" width="18.625" style="48" customWidth="1"/>
    <col min="1534" max="1534" width="11.25" style="48" customWidth="1"/>
    <col min="1535" max="1535" width="9.375" style="48" customWidth="1"/>
    <col min="1536" max="1537" width="17.375" style="48" customWidth="1"/>
    <col min="1538" max="1538" width="1.625" style="48" customWidth="1"/>
    <col min="1539" max="1786" width="9.375" style="48"/>
    <col min="1787" max="1788" width="12.375" style="48" customWidth="1"/>
    <col min="1789" max="1789" width="18.625" style="48" customWidth="1"/>
    <col min="1790" max="1790" width="11.25" style="48" customWidth="1"/>
    <col min="1791" max="1791" width="9.375" style="48" customWidth="1"/>
    <col min="1792" max="1793" width="17.375" style="48" customWidth="1"/>
    <col min="1794" max="1794" width="1.625" style="48" customWidth="1"/>
    <col min="1795" max="2042" width="9.375" style="48"/>
    <col min="2043" max="2044" width="12.375" style="48" customWidth="1"/>
    <col min="2045" max="2045" width="18.625" style="48" customWidth="1"/>
    <col min="2046" max="2046" width="11.25" style="48" customWidth="1"/>
    <col min="2047" max="2047" width="9.375" style="48" customWidth="1"/>
    <col min="2048" max="2049" width="17.375" style="48" customWidth="1"/>
    <col min="2050" max="2050" width="1.625" style="48" customWidth="1"/>
    <col min="2051" max="2298" width="9.375" style="48"/>
    <col min="2299" max="2300" width="12.375" style="48" customWidth="1"/>
    <col min="2301" max="2301" width="18.625" style="48" customWidth="1"/>
    <col min="2302" max="2302" width="11.25" style="48" customWidth="1"/>
    <col min="2303" max="2303" width="9.375" style="48" customWidth="1"/>
    <col min="2304" max="2305" width="17.375" style="48" customWidth="1"/>
    <col min="2306" max="2306" width="1.625" style="48" customWidth="1"/>
    <col min="2307" max="2554" width="9.375" style="48"/>
    <col min="2555" max="2556" width="12.375" style="48" customWidth="1"/>
    <col min="2557" max="2557" width="18.625" style="48" customWidth="1"/>
    <col min="2558" max="2558" width="11.25" style="48" customWidth="1"/>
    <col min="2559" max="2559" width="9.375" style="48" customWidth="1"/>
    <col min="2560" max="2561" width="17.375" style="48" customWidth="1"/>
    <col min="2562" max="2562" width="1.625" style="48" customWidth="1"/>
    <col min="2563" max="2810" width="9.375" style="48"/>
    <col min="2811" max="2812" width="12.375" style="48" customWidth="1"/>
    <col min="2813" max="2813" width="18.625" style="48" customWidth="1"/>
    <col min="2814" max="2814" width="11.25" style="48" customWidth="1"/>
    <col min="2815" max="2815" width="9.375" style="48" customWidth="1"/>
    <col min="2816" max="2817" width="17.375" style="48" customWidth="1"/>
    <col min="2818" max="2818" width="1.625" style="48" customWidth="1"/>
    <col min="2819" max="3066" width="9.375" style="48"/>
    <col min="3067" max="3068" width="12.375" style="48" customWidth="1"/>
    <col min="3069" max="3069" width="18.625" style="48" customWidth="1"/>
    <col min="3070" max="3070" width="11.25" style="48" customWidth="1"/>
    <col min="3071" max="3071" width="9.375" style="48" customWidth="1"/>
    <col min="3072" max="3073" width="17.375" style="48" customWidth="1"/>
    <col min="3074" max="3074" width="1.625" style="48" customWidth="1"/>
    <col min="3075" max="3322" width="9.375" style="48"/>
    <col min="3323" max="3324" width="12.375" style="48" customWidth="1"/>
    <col min="3325" max="3325" width="18.625" style="48" customWidth="1"/>
    <col min="3326" max="3326" width="11.25" style="48" customWidth="1"/>
    <col min="3327" max="3327" width="9.375" style="48" customWidth="1"/>
    <col min="3328" max="3329" width="17.375" style="48" customWidth="1"/>
    <col min="3330" max="3330" width="1.625" style="48" customWidth="1"/>
    <col min="3331" max="3578" width="9.375" style="48"/>
    <col min="3579" max="3580" width="12.375" style="48" customWidth="1"/>
    <col min="3581" max="3581" width="18.625" style="48" customWidth="1"/>
    <col min="3582" max="3582" width="11.25" style="48" customWidth="1"/>
    <col min="3583" max="3583" width="9.375" style="48" customWidth="1"/>
    <col min="3584" max="3585" width="17.375" style="48" customWidth="1"/>
    <col min="3586" max="3586" width="1.625" style="48" customWidth="1"/>
    <col min="3587" max="3834" width="9.375" style="48"/>
    <col min="3835" max="3836" width="12.375" style="48" customWidth="1"/>
    <col min="3837" max="3837" width="18.625" style="48" customWidth="1"/>
    <col min="3838" max="3838" width="11.25" style="48" customWidth="1"/>
    <col min="3839" max="3839" width="9.375" style="48" customWidth="1"/>
    <col min="3840" max="3841" width="17.375" style="48" customWidth="1"/>
    <col min="3842" max="3842" width="1.625" style="48" customWidth="1"/>
    <col min="3843" max="4090" width="9.375" style="48"/>
    <col min="4091" max="4092" width="12.375" style="48" customWidth="1"/>
    <col min="4093" max="4093" width="18.625" style="48" customWidth="1"/>
    <col min="4094" max="4094" width="11.25" style="48" customWidth="1"/>
    <col min="4095" max="4095" width="9.375" style="48" customWidth="1"/>
    <col min="4096" max="4097" width="17.375" style="48" customWidth="1"/>
    <col min="4098" max="4098" width="1.625" style="48" customWidth="1"/>
    <col min="4099" max="4346" width="9.375" style="48"/>
    <col min="4347" max="4348" width="12.375" style="48" customWidth="1"/>
    <col min="4349" max="4349" width="18.625" style="48" customWidth="1"/>
    <col min="4350" max="4350" width="11.25" style="48" customWidth="1"/>
    <col min="4351" max="4351" width="9.375" style="48" customWidth="1"/>
    <col min="4352" max="4353" width="17.375" style="48" customWidth="1"/>
    <col min="4354" max="4354" width="1.625" style="48" customWidth="1"/>
    <col min="4355" max="4602" width="9.375" style="48"/>
    <col min="4603" max="4604" width="12.375" style="48" customWidth="1"/>
    <col min="4605" max="4605" width="18.625" style="48" customWidth="1"/>
    <col min="4606" max="4606" width="11.25" style="48" customWidth="1"/>
    <col min="4607" max="4607" width="9.375" style="48" customWidth="1"/>
    <col min="4608" max="4609" width="17.375" style="48" customWidth="1"/>
    <col min="4610" max="4610" width="1.625" style="48" customWidth="1"/>
    <col min="4611" max="4858" width="9.375" style="48"/>
    <col min="4859" max="4860" width="12.375" style="48" customWidth="1"/>
    <col min="4861" max="4861" width="18.625" style="48" customWidth="1"/>
    <col min="4862" max="4862" width="11.25" style="48" customWidth="1"/>
    <col min="4863" max="4863" width="9.375" style="48" customWidth="1"/>
    <col min="4864" max="4865" width="17.375" style="48" customWidth="1"/>
    <col min="4866" max="4866" width="1.625" style="48" customWidth="1"/>
    <col min="4867" max="5114" width="9.375" style="48"/>
    <col min="5115" max="5116" width="12.375" style="48" customWidth="1"/>
    <col min="5117" max="5117" width="18.625" style="48" customWidth="1"/>
    <col min="5118" max="5118" width="11.25" style="48" customWidth="1"/>
    <col min="5119" max="5119" width="9.375" style="48" customWidth="1"/>
    <col min="5120" max="5121" width="17.375" style="48" customWidth="1"/>
    <col min="5122" max="5122" width="1.625" style="48" customWidth="1"/>
    <col min="5123" max="5370" width="9.375" style="48"/>
    <col min="5371" max="5372" width="12.375" style="48" customWidth="1"/>
    <col min="5373" max="5373" width="18.625" style="48" customWidth="1"/>
    <col min="5374" max="5374" width="11.25" style="48" customWidth="1"/>
    <col min="5375" max="5375" width="9.375" style="48" customWidth="1"/>
    <col min="5376" max="5377" width="17.375" style="48" customWidth="1"/>
    <col min="5378" max="5378" width="1.625" style="48" customWidth="1"/>
    <col min="5379" max="5626" width="9.375" style="48"/>
    <col min="5627" max="5628" width="12.375" style="48" customWidth="1"/>
    <col min="5629" max="5629" width="18.625" style="48" customWidth="1"/>
    <col min="5630" max="5630" width="11.25" style="48" customWidth="1"/>
    <col min="5631" max="5631" width="9.375" style="48" customWidth="1"/>
    <col min="5632" max="5633" width="17.375" style="48" customWidth="1"/>
    <col min="5634" max="5634" width="1.625" style="48" customWidth="1"/>
    <col min="5635" max="5882" width="9.375" style="48"/>
    <col min="5883" max="5884" width="12.375" style="48" customWidth="1"/>
    <col min="5885" max="5885" width="18.625" style="48" customWidth="1"/>
    <col min="5886" max="5886" width="11.25" style="48" customWidth="1"/>
    <col min="5887" max="5887" width="9.375" style="48" customWidth="1"/>
    <col min="5888" max="5889" width="17.375" style="48" customWidth="1"/>
    <col min="5890" max="5890" width="1.625" style="48" customWidth="1"/>
    <col min="5891" max="6138" width="9.375" style="48"/>
    <col min="6139" max="6140" width="12.375" style="48" customWidth="1"/>
    <col min="6141" max="6141" width="18.625" style="48" customWidth="1"/>
    <col min="6142" max="6142" width="11.25" style="48" customWidth="1"/>
    <col min="6143" max="6143" width="9.375" style="48" customWidth="1"/>
    <col min="6144" max="6145" width="17.375" style="48" customWidth="1"/>
    <col min="6146" max="6146" width="1.625" style="48" customWidth="1"/>
    <col min="6147" max="6394" width="9.375" style="48"/>
    <col min="6395" max="6396" width="12.375" style="48" customWidth="1"/>
    <col min="6397" max="6397" width="18.625" style="48" customWidth="1"/>
    <col min="6398" max="6398" width="11.25" style="48" customWidth="1"/>
    <col min="6399" max="6399" width="9.375" style="48" customWidth="1"/>
    <col min="6400" max="6401" width="17.375" style="48" customWidth="1"/>
    <col min="6402" max="6402" width="1.625" style="48" customWidth="1"/>
    <col min="6403" max="6650" width="9.375" style="48"/>
    <col min="6651" max="6652" width="12.375" style="48" customWidth="1"/>
    <col min="6653" max="6653" width="18.625" style="48" customWidth="1"/>
    <col min="6654" max="6654" width="11.25" style="48" customWidth="1"/>
    <col min="6655" max="6655" width="9.375" style="48" customWidth="1"/>
    <col min="6656" max="6657" width="17.375" style="48" customWidth="1"/>
    <col min="6658" max="6658" width="1.625" style="48" customWidth="1"/>
    <col min="6659" max="6906" width="9.375" style="48"/>
    <col min="6907" max="6908" width="12.375" style="48" customWidth="1"/>
    <col min="6909" max="6909" width="18.625" style="48" customWidth="1"/>
    <col min="6910" max="6910" width="11.25" style="48" customWidth="1"/>
    <col min="6911" max="6911" width="9.375" style="48" customWidth="1"/>
    <col min="6912" max="6913" width="17.375" style="48" customWidth="1"/>
    <col min="6914" max="6914" width="1.625" style="48" customWidth="1"/>
    <col min="6915" max="7162" width="9.375" style="48"/>
    <col min="7163" max="7164" width="12.375" style="48" customWidth="1"/>
    <col min="7165" max="7165" width="18.625" style="48" customWidth="1"/>
    <col min="7166" max="7166" width="11.25" style="48" customWidth="1"/>
    <col min="7167" max="7167" width="9.375" style="48" customWidth="1"/>
    <col min="7168" max="7169" width="17.375" style="48" customWidth="1"/>
    <col min="7170" max="7170" width="1.625" style="48" customWidth="1"/>
    <col min="7171" max="7418" width="9.375" style="48"/>
    <col min="7419" max="7420" width="12.375" style="48" customWidth="1"/>
    <col min="7421" max="7421" width="18.625" style="48" customWidth="1"/>
    <col min="7422" max="7422" width="11.25" style="48" customWidth="1"/>
    <col min="7423" max="7423" width="9.375" style="48" customWidth="1"/>
    <col min="7424" max="7425" width="17.375" style="48" customWidth="1"/>
    <col min="7426" max="7426" width="1.625" style="48" customWidth="1"/>
    <col min="7427" max="7674" width="9.375" style="48"/>
    <col min="7675" max="7676" width="12.375" style="48" customWidth="1"/>
    <col min="7677" max="7677" width="18.625" style="48" customWidth="1"/>
    <col min="7678" max="7678" width="11.25" style="48" customWidth="1"/>
    <col min="7679" max="7679" width="9.375" style="48" customWidth="1"/>
    <col min="7680" max="7681" width="17.375" style="48" customWidth="1"/>
    <col min="7682" max="7682" width="1.625" style="48" customWidth="1"/>
    <col min="7683" max="7930" width="9.375" style="48"/>
    <col min="7931" max="7932" width="12.375" style="48" customWidth="1"/>
    <col min="7933" max="7933" width="18.625" style="48" customWidth="1"/>
    <col min="7934" max="7934" width="11.25" style="48" customWidth="1"/>
    <col min="7935" max="7935" width="9.375" style="48" customWidth="1"/>
    <col min="7936" max="7937" width="17.375" style="48" customWidth="1"/>
    <col min="7938" max="7938" width="1.625" style="48" customWidth="1"/>
    <col min="7939" max="8186" width="9.375" style="48"/>
    <col min="8187" max="8188" width="12.375" style="48" customWidth="1"/>
    <col min="8189" max="8189" width="18.625" style="48" customWidth="1"/>
    <col min="8190" max="8190" width="11.25" style="48" customWidth="1"/>
    <col min="8191" max="8191" width="9.375" style="48" customWidth="1"/>
    <col min="8192" max="8193" width="17.375" style="48" customWidth="1"/>
    <col min="8194" max="8194" width="1.625" style="48" customWidth="1"/>
    <col min="8195" max="8442" width="9.375" style="48"/>
    <col min="8443" max="8444" width="12.375" style="48" customWidth="1"/>
    <col min="8445" max="8445" width="18.625" style="48" customWidth="1"/>
    <col min="8446" max="8446" width="11.25" style="48" customWidth="1"/>
    <col min="8447" max="8447" width="9.375" style="48" customWidth="1"/>
    <col min="8448" max="8449" width="17.375" style="48" customWidth="1"/>
    <col min="8450" max="8450" width="1.625" style="48" customWidth="1"/>
    <col min="8451" max="8698" width="9.375" style="48"/>
    <col min="8699" max="8700" width="12.375" style="48" customWidth="1"/>
    <col min="8701" max="8701" width="18.625" style="48" customWidth="1"/>
    <col min="8702" max="8702" width="11.25" style="48" customWidth="1"/>
    <col min="8703" max="8703" width="9.375" style="48" customWidth="1"/>
    <col min="8704" max="8705" width="17.375" style="48" customWidth="1"/>
    <col min="8706" max="8706" width="1.625" style="48" customWidth="1"/>
    <col min="8707" max="8954" width="9.375" style="48"/>
    <col min="8955" max="8956" width="12.375" style="48" customWidth="1"/>
    <col min="8957" max="8957" width="18.625" style="48" customWidth="1"/>
    <col min="8958" max="8958" width="11.25" style="48" customWidth="1"/>
    <col min="8959" max="8959" width="9.375" style="48" customWidth="1"/>
    <col min="8960" max="8961" width="17.375" style="48" customWidth="1"/>
    <col min="8962" max="8962" width="1.625" style="48" customWidth="1"/>
    <col min="8963" max="9210" width="9.375" style="48"/>
    <col min="9211" max="9212" width="12.375" style="48" customWidth="1"/>
    <col min="9213" max="9213" width="18.625" style="48" customWidth="1"/>
    <col min="9214" max="9214" width="11.25" style="48" customWidth="1"/>
    <col min="9215" max="9215" width="9.375" style="48" customWidth="1"/>
    <col min="9216" max="9217" width="17.375" style="48" customWidth="1"/>
    <col min="9218" max="9218" width="1.625" style="48" customWidth="1"/>
    <col min="9219" max="9466" width="9.375" style="48"/>
    <col min="9467" max="9468" width="12.375" style="48" customWidth="1"/>
    <col min="9469" max="9469" width="18.625" style="48" customWidth="1"/>
    <col min="9470" max="9470" width="11.25" style="48" customWidth="1"/>
    <col min="9471" max="9471" width="9.375" style="48" customWidth="1"/>
    <col min="9472" max="9473" width="17.375" style="48" customWidth="1"/>
    <col min="9474" max="9474" width="1.625" style="48" customWidth="1"/>
    <col min="9475" max="9722" width="9.375" style="48"/>
    <col min="9723" max="9724" width="12.375" style="48" customWidth="1"/>
    <col min="9725" max="9725" width="18.625" style="48" customWidth="1"/>
    <col min="9726" max="9726" width="11.25" style="48" customWidth="1"/>
    <col min="9727" max="9727" width="9.375" style="48" customWidth="1"/>
    <col min="9728" max="9729" width="17.375" style="48" customWidth="1"/>
    <col min="9730" max="9730" width="1.625" style="48" customWidth="1"/>
    <col min="9731" max="9978" width="9.375" style="48"/>
    <col min="9979" max="9980" width="12.375" style="48" customWidth="1"/>
    <col min="9981" max="9981" width="18.625" style="48" customWidth="1"/>
    <col min="9982" max="9982" width="11.25" style="48" customWidth="1"/>
    <col min="9983" max="9983" width="9.375" style="48" customWidth="1"/>
    <col min="9984" max="9985" width="17.375" style="48" customWidth="1"/>
    <col min="9986" max="9986" width="1.625" style="48" customWidth="1"/>
    <col min="9987" max="10234" width="9.375" style="48"/>
    <col min="10235" max="10236" width="12.375" style="48" customWidth="1"/>
    <col min="10237" max="10237" width="18.625" style="48" customWidth="1"/>
    <col min="10238" max="10238" width="11.25" style="48" customWidth="1"/>
    <col min="10239" max="10239" width="9.375" style="48" customWidth="1"/>
    <col min="10240" max="10241" width="17.375" style="48" customWidth="1"/>
    <col min="10242" max="10242" width="1.625" style="48" customWidth="1"/>
    <col min="10243" max="10490" width="9.375" style="48"/>
    <col min="10491" max="10492" width="12.375" style="48" customWidth="1"/>
    <col min="10493" max="10493" width="18.625" style="48" customWidth="1"/>
    <col min="10494" max="10494" width="11.25" style="48" customWidth="1"/>
    <col min="10495" max="10495" width="9.375" style="48" customWidth="1"/>
    <col min="10496" max="10497" width="17.375" style="48" customWidth="1"/>
    <col min="10498" max="10498" width="1.625" style="48" customWidth="1"/>
    <col min="10499" max="10746" width="9.375" style="48"/>
    <col min="10747" max="10748" width="12.375" style="48" customWidth="1"/>
    <col min="10749" max="10749" width="18.625" style="48" customWidth="1"/>
    <col min="10750" max="10750" width="11.25" style="48" customWidth="1"/>
    <col min="10751" max="10751" width="9.375" style="48" customWidth="1"/>
    <col min="10752" max="10753" width="17.375" style="48" customWidth="1"/>
    <col min="10754" max="10754" width="1.625" style="48" customWidth="1"/>
    <col min="10755" max="11002" width="9.375" style="48"/>
    <col min="11003" max="11004" width="12.375" style="48" customWidth="1"/>
    <col min="11005" max="11005" width="18.625" style="48" customWidth="1"/>
    <col min="11006" max="11006" width="11.25" style="48" customWidth="1"/>
    <col min="11007" max="11007" width="9.375" style="48" customWidth="1"/>
    <col min="11008" max="11009" width="17.375" style="48" customWidth="1"/>
    <col min="11010" max="11010" width="1.625" style="48" customWidth="1"/>
    <col min="11011" max="11258" width="9.375" style="48"/>
    <col min="11259" max="11260" width="12.375" style="48" customWidth="1"/>
    <col min="11261" max="11261" width="18.625" style="48" customWidth="1"/>
    <col min="11262" max="11262" width="11.25" style="48" customWidth="1"/>
    <col min="11263" max="11263" width="9.375" style="48" customWidth="1"/>
    <col min="11264" max="11265" width="17.375" style="48" customWidth="1"/>
    <col min="11266" max="11266" width="1.625" style="48" customWidth="1"/>
    <col min="11267" max="11514" width="9.375" style="48"/>
    <col min="11515" max="11516" width="12.375" style="48" customWidth="1"/>
    <col min="11517" max="11517" width="18.625" style="48" customWidth="1"/>
    <col min="11518" max="11518" width="11.25" style="48" customWidth="1"/>
    <col min="11519" max="11519" width="9.375" style="48" customWidth="1"/>
    <col min="11520" max="11521" width="17.375" style="48" customWidth="1"/>
    <col min="11522" max="11522" width="1.625" style="48" customWidth="1"/>
    <col min="11523" max="11770" width="9.375" style="48"/>
    <col min="11771" max="11772" width="12.375" style="48" customWidth="1"/>
    <col min="11773" max="11773" width="18.625" style="48" customWidth="1"/>
    <col min="11774" max="11774" width="11.25" style="48" customWidth="1"/>
    <col min="11775" max="11775" width="9.375" style="48" customWidth="1"/>
    <col min="11776" max="11777" width="17.375" style="48" customWidth="1"/>
    <col min="11778" max="11778" width="1.625" style="48" customWidth="1"/>
    <col min="11779" max="12026" width="9.375" style="48"/>
    <col min="12027" max="12028" width="12.375" style="48" customWidth="1"/>
    <col min="12029" max="12029" width="18.625" style="48" customWidth="1"/>
    <col min="12030" max="12030" width="11.25" style="48" customWidth="1"/>
    <col min="12031" max="12031" width="9.375" style="48" customWidth="1"/>
    <col min="12032" max="12033" width="17.375" style="48" customWidth="1"/>
    <col min="12034" max="12034" width="1.625" style="48" customWidth="1"/>
    <col min="12035" max="12282" width="9.375" style="48"/>
    <col min="12283" max="12284" width="12.375" style="48" customWidth="1"/>
    <col min="12285" max="12285" width="18.625" style="48" customWidth="1"/>
    <col min="12286" max="12286" width="11.25" style="48" customWidth="1"/>
    <col min="12287" max="12287" width="9.375" style="48" customWidth="1"/>
    <col min="12288" max="12289" width="17.375" style="48" customWidth="1"/>
    <col min="12290" max="12290" width="1.625" style="48" customWidth="1"/>
    <col min="12291" max="12538" width="9.375" style="48"/>
    <col min="12539" max="12540" width="12.375" style="48" customWidth="1"/>
    <col min="12541" max="12541" width="18.625" style="48" customWidth="1"/>
    <col min="12542" max="12542" width="11.25" style="48" customWidth="1"/>
    <col min="12543" max="12543" width="9.375" style="48" customWidth="1"/>
    <col min="12544" max="12545" width="17.375" style="48" customWidth="1"/>
    <col min="12546" max="12546" width="1.625" style="48" customWidth="1"/>
    <col min="12547" max="12794" width="9.375" style="48"/>
    <col min="12795" max="12796" width="12.375" style="48" customWidth="1"/>
    <col min="12797" max="12797" width="18.625" style="48" customWidth="1"/>
    <col min="12798" max="12798" width="11.25" style="48" customWidth="1"/>
    <col min="12799" max="12799" width="9.375" style="48" customWidth="1"/>
    <col min="12800" max="12801" width="17.375" style="48" customWidth="1"/>
    <col min="12802" max="12802" width="1.625" style="48" customWidth="1"/>
    <col min="12803" max="13050" width="9.375" style="48"/>
    <col min="13051" max="13052" width="12.375" style="48" customWidth="1"/>
    <col min="13053" max="13053" width="18.625" style="48" customWidth="1"/>
    <col min="13054" max="13054" width="11.25" style="48" customWidth="1"/>
    <col min="13055" max="13055" width="9.375" style="48" customWidth="1"/>
    <col min="13056" max="13057" width="17.375" style="48" customWidth="1"/>
    <col min="13058" max="13058" width="1.625" style="48" customWidth="1"/>
    <col min="13059" max="13306" width="9.375" style="48"/>
    <col min="13307" max="13308" width="12.375" style="48" customWidth="1"/>
    <col min="13309" max="13309" width="18.625" style="48" customWidth="1"/>
    <col min="13310" max="13310" width="11.25" style="48" customWidth="1"/>
    <col min="13311" max="13311" width="9.375" style="48" customWidth="1"/>
    <col min="13312" max="13313" width="17.375" style="48" customWidth="1"/>
    <col min="13314" max="13314" width="1.625" style="48" customWidth="1"/>
    <col min="13315" max="13562" width="9.375" style="48"/>
    <col min="13563" max="13564" width="12.375" style="48" customWidth="1"/>
    <col min="13565" max="13565" width="18.625" style="48" customWidth="1"/>
    <col min="13566" max="13566" width="11.25" style="48" customWidth="1"/>
    <col min="13567" max="13567" width="9.375" style="48" customWidth="1"/>
    <col min="13568" max="13569" width="17.375" style="48" customWidth="1"/>
    <col min="13570" max="13570" width="1.625" style="48" customWidth="1"/>
    <col min="13571" max="13818" width="9.375" style="48"/>
    <col min="13819" max="13820" width="12.375" style="48" customWidth="1"/>
    <col min="13821" max="13821" width="18.625" style="48" customWidth="1"/>
    <col min="13822" max="13822" width="11.25" style="48" customWidth="1"/>
    <col min="13823" max="13823" width="9.375" style="48" customWidth="1"/>
    <col min="13824" max="13825" width="17.375" style="48" customWidth="1"/>
    <col min="13826" max="13826" width="1.625" style="48" customWidth="1"/>
    <col min="13827" max="14074" width="9.375" style="48"/>
    <col min="14075" max="14076" width="12.375" style="48" customWidth="1"/>
    <col min="14077" max="14077" width="18.625" style="48" customWidth="1"/>
    <col min="14078" max="14078" width="11.25" style="48" customWidth="1"/>
    <col min="14079" max="14079" width="9.375" style="48" customWidth="1"/>
    <col min="14080" max="14081" width="17.375" style="48" customWidth="1"/>
    <col min="14082" max="14082" width="1.625" style="48" customWidth="1"/>
    <col min="14083" max="14330" width="9.375" style="48"/>
    <col min="14331" max="14332" width="12.375" style="48" customWidth="1"/>
    <col min="14333" max="14333" width="18.625" style="48" customWidth="1"/>
    <col min="14334" max="14334" width="11.25" style="48" customWidth="1"/>
    <col min="14335" max="14335" width="9.375" style="48" customWidth="1"/>
    <col min="14336" max="14337" width="17.375" style="48" customWidth="1"/>
    <col min="14338" max="14338" width="1.625" style="48" customWidth="1"/>
    <col min="14339" max="14586" width="9.375" style="48"/>
    <col min="14587" max="14588" width="12.375" style="48" customWidth="1"/>
    <col min="14589" max="14589" width="18.625" style="48" customWidth="1"/>
    <col min="14590" max="14590" width="11.25" style="48" customWidth="1"/>
    <col min="14591" max="14591" width="9.375" style="48" customWidth="1"/>
    <col min="14592" max="14593" width="17.375" style="48" customWidth="1"/>
    <col min="14594" max="14594" width="1.625" style="48" customWidth="1"/>
    <col min="14595" max="14842" width="9.375" style="48"/>
    <col min="14843" max="14844" width="12.375" style="48" customWidth="1"/>
    <col min="14845" max="14845" width="18.625" style="48" customWidth="1"/>
    <col min="14846" max="14846" width="11.25" style="48" customWidth="1"/>
    <col min="14847" max="14847" width="9.375" style="48" customWidth="1"/>
    <col min="14848" max="14849" width="17.375" style="48" customWidth="1"/>
    <col min="14850" max="14850" width="1.625" style="48" customWidth="1"/>
    <col min="14851" max="15098" width="9.375" style="48"/>
    <col min="15099" max="15100" width="12.375" style="48" customWidth="1"/>
    <col min="15101" max="15101" width="18.625" style="48" customWidth="1"/>
    <col min="15102" max="15102" width="11.25" style="48" customWidth="1"/>
    <col min="15103" max="15103" width="9.375" style="48" customWidth="1"/>
    <col min="15104" max="15105" width="17.375" style="48" customWidth="1"/>
    <col min="15106" max="15106" width="1.625" style="48" customWidth="1"/>
    <col min="15107" max="15354" width="9.375" style="48"/>
    <col min="15355" max="15356" width="12.375" style="48" customWidth="1"/>
    <col min="15357" max="15357" width="18.625" style="48" customWidth="1"/>
    <col min="15358" max="15358" width="11.25" style="48" customWidth="1"/>
    <col min="15359" max="15359" width="9.375" style="48" customWidth="1"/>
    <col min="15360" max="15361" width="17.375" style="48" customWidth="1"/>
    <col min="15362" max="15362" width="1.625" style="48" customWidth="1"/>
    <col min="15363" max="15610" width="9.375" style="48"/>
    <col min="15611" max="15612" width="12.375" style="48" customWidth="1"/>
    <col min="15613" max="15613" width="18.625" style="48" customWidth="1"/>
    <col min="15614" max="15614" width="11.25" style="48" customWidth="1"/>
    <col min="15615" max="15615" width="9.375" style="48" customWidth="1"/>
    <col min="15616" max="15617" width="17.375" style="48" customWidth="1"/>
    <col min="15618" max="15618" width="1.625" style="48" customWidth="1"/>
    <col min="15619" max="15866" width="9.375" style="48"/>
    <col min="15867" max="15868" width="12.375" style="48" customWidth="1"/>
    <col min="15869" max="15869" width="18.625" style="48" customWidth="1"/>
    <col min="15870" max="15870" width="11.25" style="48" customWidth="1"/>
    <col min="15871" max="15871" width="9.375" style="48" customWidth="1"/>
    <col min="15872" max="15873" width="17.375" style="48" customWidth="1"/>
    <col min="15874" max="15874" width="1.625" style="48" customWidth="1"/>
    <col min="15875" max="16122" width="9.375" style="48"/>
    <col min="16123" max="16124" width="12.375" style="48" customWidth="1"/>
    <col min="16125" max="16125" width="18.625" style="48" customWidth="1"/>
    <col min="16126" max="16126" width="11.25" style="48" customWidth="1"/>
    <col min="16127" max="16127" width="9.375" style="48" customWidth="1"/>
    <col min="16128" max="16129" width="17.375" style="48" customWidth="1"/>
    <col min="16130" max="16130" width="1.625" style="48" customWidth="1"/>
    <col min="16131" max="16384" width="9.375" style="48"/>
  </cols>
  <sheetData>
    <row r="1" spans="1:11" x14ac:dyDescent="0.2">
      <c r="B1" s="66" t="str">
        <f>'المركز المالي'!B1</f>
        <v>شركة معرض الكيف للسيارات</v>
      </c>
      <c r="C1" s="66"/>
      <c r="F1" s="60"/>
      <c r="G1" s="60"/>
      <c r="H1" s="60"/>
      <c r="I1" s="60"/>
      <c r="J1" s="66"/>
    </row>
    <row r="2" spans="1:11" x14ac:dyDescent="0.2">
      <c r="B2" s="153" t="str">
        <f>'المركز المالي'!B2</f>
        <v>شركة ذات مسؤولية محدودة</v>
      </c>
      <c r="C2" s="152"/>
      <c r="F2" s="152"/>
      <c r="G2" s="186"/>
      <c r="H2" s="152"/>
      <c r="I2" s="152"/>
      <c r="J2" s="152"/>
    </row>
    <row r="3" spans="1:11" x14ac:dyDescent="0.2">
      <c r="B3" s="210" t="str">
        <f>'8-9'!B3:F3</f>
        <v>ايضاحات حول القوائم المالية للسنة المنتهية في 31 ديسمبر 2024م</v>
      </c>
      <c r="C3" s="210"/>
      <c r="D3" s="210"/>
      <c r="E3" s="210"/>
      <c r="F3" s="210"/>
      <c r="G3" s="186"/>
      <c r="H3" s="152"/>
      <c r="I3" s="152"/>
      <c r="J3" s="152"/>
    </row>
    <row r="4" spans="1:11" x14ac:dyDescent="0.2">
      <c r="B4" s="101" t="s">
        <v>24</v>
      </c>
      <c r="C4" s="49"/>
      <c r="D4" s="65"/>
      <c r="E4" s="65"/>
      <c r="F4" s="67"/>
      <c r="G4" s="67"/>
      <c r="H4" s="67"/>
      <c r="I4" s="67"/>
      <c r="J4" s="49"/>
    </row>
    <row r="5" spans="1:11" x14ac:dyDescent="0.2">
      <c r="B5" s="152"/>
      <c r="C5" s="152"/>
      <c r="D5" s="75"/>
      <c r="E5" s="75"/>
      <c r="F5" s="81"/>
      <c r="G5" s="81"/>
      <c r="H5" s="81"/>
      <c r="I5" s="81"/>
      <c r="J5" s="152"/>
    </row>
    <row r="6" spans="1:11" s="95" customFormat="1" x14ac:dyDescent="0.5">
      <c r="B6" s="171" t="s">
        <v>161</v>
      </c>
      <c r="C6" s="172"/>
      <c r="E6" s="173"/>
      <c r="F6" s="174"/>
      <c r="G6" s="63"/>
      <c r="H6" s="175" t="s">
        <v>201</v>
      </c>
      <c r="I6" s="63"/>
      <c r="J6" s="175" t="s">
        <v>164</v>
      </c>
    </row>
    <row r="7" spans="1:11" s="95" customFormat="1" ht="27.75" customHeight="1" x14ac:dyDescent="0.5">
      <c r="B7" s="46" t="s">
        <v>197</v>
      </c>
      <c r="C7" s="46"/>
      <c r="E7" s="15"/>
      <c r="F7" s="122"/>
      <c r="G7" s="63"/>
      <c r="H7" s="42">
        <f>J10</f>
        <v>8000</v>
      </c>
      <c r="I7" s="63"/>
      <c r="J7" s="42">
        <v>3000</v>
      </c>
    </row>
    <row r="8" spans="1:11" s="95" customFormat="1" ht="27.75" customHeight="1" x14ac:dyDescent="0.5">
      <c r="B8" s="46" t="s">
        <v>195</v>
      </c>
      <c r="C8" s="46"/>
      <c r="E8" s="15"/>
      <c r="F8" s="122"/>
      <c r="G8" s="63"/>
      <c r="H8" s="42">
        <v>5667</v>
      </c>
      <c r="I8" s="153"/>
      <c r="J8" s="42">
        <v>5000</v>
      </c>
    </row>
    <row r="9" spans="1:11" s="95" customFormat="1" ht="27.75" customHeight="1" x14ac:dyDescent="0.5">
      <c r="B9" s="46" t="s">
        <v>232</v>
      </c>
      <c r="C9" s="46"/>
      <c r="E9" s="15"/>
      <c r="F9" s="122"/>
      <c r="G9" s="63"/>
      <c r="H9" s="42">
        <v>-2250</v>
      </c>
      <c r="I9" s="194"/>
      <c r="J9" s="42">
        <v>0</v>
      </c>
    </row>
    <row r="10" spans="1:11" s="95" customFormat="1" ht="27.75" customHeight="1" thickBot="1" x14ac:dyDescent="0.55000000000000004">
      <c r="B10" s="46"/>
      <c r="C10" s="46"/>
      <c r="E10" s="23"/>
      <c r="F10" s="122"/>
      <c r="G10" s="63"/>
      <c r="H10" s="44">
        <f>SUM(H7:H9)</f>
        <v>11417</v>
      </c>
      <c r="I10" s="63"/>
      <c r="J10" s="44">
        <f>SUM(J7:J8)</f>
        <v>8000</v>
      </c>
    </row>
    <row r="11" spans="1:11" s="95" customFormat="1" ht="13.5" customHeight="1" thickTop="1" x14ac:dyDescent="0.5">
      <c r="B11" s="46"/>
      <c r="C11" s="46"/>
      <c r="E11" s="23"/>
      <c r="F11" s="122"/>
      <c r="G11" s="63"/>
      <c r="H11" s="42"/>
      <c r="I11" s="63"/>
      <c r="J11" s="42"/>
    </row>
    <row r="12" spans="1:11" s="95" customFormat="1" ht="58.9" customHeight="1" x14ac:dyDescent="0.2">
      <c r="B12" s="213" t="s">
        <v>220</v>
      </c>
      <c r="C12" s="213"/>
      <c r="D12" s="213"/>
      <c r="E12" s="213"/>
      <c r="F12" s="213"/>
      <c r="G12" s="213"/>
      <c r="H12" s="213"/>
      <c r="I12" s="213"/>
      <c r="J12" s="213"/>
      <c r="K12" s="144"/>
    </row>
    <row r="13" spans="1:11" s="95" customFormat="1" ht="12" customHeight="1" x14ac:dyDescent="0.2">
      <c r="B13" s="154"/>
      <c r="C13" s="154"/>
      <c r="D13" s="154"/>
      <c r="E13" s="154"/>
      <c r="F13" s="154"/>
      <c r="G13" s="188"/>
      <c r="H13" s="154"/>
      <c r="I13" s="154"/>
      <c r="J13" s="154"/>
      <c r="K13" s="144"/>
    </row>
    <row r="14" spans="1:11" x14ac:dyDescent="0.2">
      <c r="B14" s="218" t="s">
        <v>162</v>
      </c>
      <c r="C14" s="218"/>
      <c r="D14" s="218"/>
      <c r="E14" s="218"/>
      <c r="F14" s="218"/>
      <c r="G14" s="218"/>
      <c r="H14" s="218"/>
      <c r="I14" s="218"/>
      <c r="J14" s="218"/>
    </row>
    <row r="15" spans="1:11" s="146" customFormat="1" x14ac:dyDescent="0.2">
      <c r="A15" s="48"/>
      <c r="B15" s="219" t="s">
        <v>178</v>
      </c>
      <c r="C15" s="219"/>
      <c r="D15" s="219"/>
      <c r="E15" s="219"/>
      <c r="F15" s="219"/>
      <c r="G15" s="219"/>
      <c r="H15" s="219"/>
      <c r="I15" s="219"/>
      <c r="J15" s="219"/>
    </row>
    <row r="16" spans="1:11" x14ac:dyDescent="0.2">
      <c r="B16" s="217" t="s">
        <v>45</v>
      </c>
      <c r="C16" s="217"/>
      <c r="D16" s="217"/>
      <c r="E16" s="217"/>
      <c r="F16" s="217"/>
      <c r="G16" s="217"/>
      <c r="H16" s="217"/>
      <c r="I16" s="217"/>
      <c r="J16" s="217"/>
    </row>
    <row r="17" spans="2:17" x14ac:dyDescent="0.5">
      <c r="B17" s="225" t="s">
        <v>221</v>
      </c>
      <c r="C17" s="225"/>
      <c r="D17" s="225"/>
      <c r="E17" s="225"/>
      <c r="F17" s="225"/>
      <c r="G17" s="225"/>
      <c r="H17" s="225"/>
      <c r="I17" s="225"/>
      <c r="J17" s="225"/>
      <c r="K17" s="122"/>
      <c r="L17" s="122"/>
      <c r="M17" s="122"/>
      <c r="N17" s="122"/>
      <c r="O17" s="122"/>
      <c r="P17" s="122"/>
      <c r="Q17" s="122"/>
    </row>
    <row r="18" spans="2:17" s="82" customFormat="1" x14ac:dyDescent="0.5">
      <c r="H18" s="226" t="s">
        <v>48</v>
      </c>
      <c r="I18" s="226"/>
      <c r="J18" s="226"/>
      <c r="K18" s="122"/>
      <c r="L18" s="122"/>
      <c r="M18" s="122"/>
      <c r="N18" s="122"/>
      <c r="O18" s="122"/>
      <c r="P18" s="122"/>
      <c r="Q18" s="122"/>
    </row>
    <row r="19" spans="2:17" x14ac:dyDescent="0.5">
      <c r="B19" s="158" t="s">
        <v>46</v>
      </c>
      <c r="C19" s="83"/>
      <c r="D19" s="163" t="s">
        <v>47</v>
      </c>
      <c r="E19" s="83"/>
      <c r="F19" s="163" t="s">
        <v>49</v>
      </c>
      <c r="G19" s="120"/>
      <c r="H19" s="164" t="s">
        <v>201</v>
      </c>
      <c r="I19" s="177"/>
      <c r="J19" s="192" t="s">
        <v>164</v>
      </c>
      <c r="K19" s="122"/>
      <c r="L19" s="122"/>
      <c r="M19" s="122"/>
      <c r="N19" s="122"/>
      <c r="O19" s="122"/>
      <c r="P19" s="122"/>
      <c r="Q19" s="122"/>
    </row>
    <row r="20" spans="2:17" x14ac:dyDescent="0.5">
      <c r="B20" s="224" t="s">
        <v>133</v>
      </c>
      <c r="C20" s="156"/>
      <c r="D20" s="222" t="s">
        <v>128</v>
      </c>
      <c r="E20" s="156"/>
      <c r="F20" s="156" t="s">
        <v>108</v>
      </c>
      <c r="G20" s="190"/>
      <c r="H20" s="42">
        <v>1141149</v>
      </c>
      <c r="I20" s="156"/>
      <c r="J20" s="42">
        <v>3316348</v>
      </c>
      <c r="K20" s="122"/>
      <c r="L20" s="122"/>
      <c r="M20" s="122"/>
      <c r="N20" s="122"/>
      <c r="O20" s="122"/>
      <c r="P20" s="122"/>
      <c r="Q20" s="122"/>
    </row>
    <row r="21" spans="2:17" x14ac:dyDescent="0.5">
      <c r="B21" s="221"/>
      <c r="C21" s="156"/>
      <c r="D21" s="223"/>
      <c r="E21" s="156"/>
      <c r="F21" s="156" t="s">
        <v>107</v>
      </c>
      <c r="G21" s="190"/>
      <c r="H21" s="42">
        <v>-2198184</v>
      </c>
      <c r="I21" s="156"/>
      <c r="J21" s="42">
        <v>-3205140</v>
      </c>
      <c r="K21" s="122"/>
      <c r="L21" s="122"/>
      <c r="M21" s="122"/>
      <c r="N21" s="122"/>
      <c r="O21" s="122"/>
      <c r="P21" s="122"/>
      <c r="Q21" s="122"/>
    </row>
    <row r="22" spans="2:17" x14ac:dyDescent="0.5">
      <c r="B22" s="221" t="s">
        <v>134</v>
      </c>
      <c r="C22" s="156"/>
      <c r="D22" s="220" t="s">
        <v>128</v>
      </c>
      <c r="E22" s="156"/>
      <c r="F22" s="156" t="s">
        <v>108</v>
      </c>
      <c r="G22" s="190"/>
      <c r="H22" s="42">
        <v>1175037</v>
      </c>
      <c r="I22" s="156"/>
      <c r="J22" s="42">
        <v>1636422</v>
      </c>
      <c r="K22" s="122"/>
      <c r="L22" s="122"/>
      <c r="M22" s="122"/>
      <c r="N22" s="122"/>
      <c r="O22" s="122"/>
      <c r="P22" s="122"/>
      <c r="Q22" s="122"/>
    </row>
    <row r="23" spans="2:17" x14ac:dyDescent="0.5">
      <c r="B23" s="221"/>
      <c r="C23" s="156"/>
      <c r="D23" s="220"/>
      <c r="E23" s="156"/>
      <c r="F23" s="156" t="s">
        <v>107</v>
      </c>
      <c r="G23" s="190"/>
      <c r="H23" s="42">
        <v>-2892746</v>
      </c>
      <c r="I23" s="156"/>
      <c r="J23" s="42">
        <v>-959869</v>
      </c>
      <c r="K23" s="122"/>
      <c r="L23" s="122"/>
      <c r="M23" s="122"/>
      <c r="N23" s="122"/>
      <c r="O23" s="122"/>
      <c r="P23" s="122"/>
      <c r="Q23" s="122"/>
    </row>
    <row r="24" spans="2:17" x14ac:dyDescent="0.5">
      <c r="B24" s="85" t="s">
        <v>50</v>
      </c>
      <c r="C24" s="30"/>
      <c r="D24" s="30"/>
      <c r="E24" s="30"/>
      <c r="F24" s="30"/>
      <c r="G24" s="30"/>
      <c r="H24" s="30"/>
      <c r="I24" s="30"/>
      <c r="J24" s="30"/>
      <c r="K24" s="122"/>
      <c r="L24" s="122"/>
      <c r="M24" s="122"/>
      <c r="N24" s="122"/>
      <c r="O24" s="122"/>
      <c r="P24" s="122"/>
      <c r="Q24" s="122"/>
    </row>
    <row r="25" spans="2:17" ht="12.75" customHeight="1" x14ac:dyDescent="0.2">
      <c r="B25" s="129"/>
      <c r="C25" s="129"/>
      <c r="D25" s="121"/>
      <c r="E25" s="121"/>
      <c r="F25" s="121"/>
      <c r="G25" s="121"/>
      <c r="H25" s="121"/>
      <c r="I25" s="121"/>
      <c r="J25" s="84"/>
    </row>
    <row r="26" spans="2:17" ht="31.5" customHeight="1" x14ac:dyDescent="0.2">
      <c r="B26" s="176" t="s">
        <v>51</v>
      </c>
      <c r="C26" s="176"/>
      <c r="D26" s="176"/>
      <c r="E26" s="121"/>
      <c r="F26" s="121"/>
      <c r="G26" s="121"/>
      <c r="H26" s="164" t="s">
        <v>201</v>
      </c>
      <c r="I26" s="121"/>
      <c r="J26" s="164" t="s">
        <v>164</v>
      </c>
      <c r="L26" s="84"/>
    </row>
    <row r="27" spans="2:17" ht="31.5" customHeight="1" x14ac:dyDescent="0.2">
      <c r="B27" s="157" t="s">
        <v>133</v>
      </c>
      <c r="C27" s="129"/>
      <c r="G27" s="121"/>
      <c r="H27" s="42">
        <v>3498304</v>
      </c>
      <c r="I27" s="121"/>
      <c r="J27" s="42">
        <v>4555339</v>
      </c>
      <c r="L27" s="84"/>
      <c r="M27" s="58"/>
    </row>
    <row r="28" spans="2:17" ht="31.5" customHeight="1" x14ac:dyDescent="0.2">
      <c r="B28" s="157" t="s">
        <v>134</v>
      </c>
      <c r="C28" s="129"/>
      <c r="G28" s="121"/>
      <c r="H28" s="42">
        <v>593639</v>
      </c>
      <c r="I28" s="121"/>
      <c r="J28" s="42">
        <v>2311348</v>
      </c>
      <c r="L28" s="84"/>
      <c r="M28" s="58"/>
    </row>
    <row r="29" spans="2:17" ht="31.5" customHeight="1" thickBot="1" x14ac:dyDescent="0.25">
      <c r="B29" s="129"/>
      <c r="C29" s="129"/>
      <c r="D29" s="121"/>
      <c r="E29" s="121"/>
      <c r="F29" s="121"/>
      <c r="G29" s="121"/>
      <c r="H29" s="43">
        <f>SUM(H27:H28)</f>
        <v>4091943</v>
      </c>
      <c r="I29" s="121"/>
      <c r="J29" s="43">
        <f>SUM(J27:J28)</f>
        <v>6866687</v>
      </c>
    </row>
    <row r="30" spans="2:17" ht="21" thickTop="1" x14ac:dyDescent="0.2">
      <c r="B30" s="129"/>
      <c r="C30" s="129"/>
      <c r="D30" s="121"/>
      <c r="E30" s="121"/>
      <c r="F30" s="121"/>
      <c r="G30" s="121"/>
      <c r="H30" s="121"/>
      <c r="I30" s="121"/>
      <c r="J30" s="84"/>
    </row>
    <row r="31" spans="2:17" ht="2.25" customHeight="1" x14ac:dyDescent="0.2">
      <c r="B31" s="129"/>
      <c r="C31" s="129"/>
      <c r="D31" s="47"/>
      <c r="E31" s="88"/>
      <c r="F31" s="47"/>
      <c r="J31" s="47"/>
    </row>
    <row r="32" spans="2:17" x14ac:dyDescent="0.2">
      <c r="B32" s="65"/>
      <c r="C32" s="65"/>
      <c r="D32" s="65"/>
      <c r="E32" s="65"/>
      <c r="F32" s="65"/>
      <c r="G32" s="65"/>
      <c r="H32" s="65"/>
      <c r="I32" s="65"/>
      <c r="J32" s="65"/>
    </row>
    <row r="33" spans="2:10" x14ac:dyDescent="0.2">
      <c r="B33" s="214">
        <v>19</v>
      </c>
      <c r="C33" s="214"/>
      <c r="D33" s="214"/>
      <c r="E33" s="214"/>
      <c r="F33" s="214"/>
      <c r="G33" s="214"/>
      <c r="H33" s="214"/>
      <c r="I33" s="214"/>
      <c r="J33" s="214"/>
    </row>
    <row r="34" spans="2:10" x14ac:dyDescent="0.2">
      <c r="B34" s="206"/>
      <c r="C34" s="206"/>
      <c r="D34" s="206"/>
      <c r="E34" s="206"/>
      <c r="F34" s="206"/>
      <c r="G34" s="206"/>
      <c r="H34" s="206"/>
      <c r="I34" s="206"/>
      <c r="J34" s="206"/>
    </row>
  </sheetData>
  <customSheetViews>
    <customSheetView guid="{C4C54333-0C8B-484B-8210-F3D7E510C081}" scale="175" showGridLines="0" topLeftCell="A4">
      <selection activeCell="D11" sqref="D11"/>
      <pageMargins left="0.78740157480314965" right="0.19685039370078741" top="0.39370078740157483" bottom="0" header="0" footer="0"/>
      <printOptions horizontalCentered="1"/>
      <pageSetup paperSize="9" firstPageNumber="5" orientation="portrait" useFirstPageNumber="1" r:id="rId1"/>
      <headerFooter alignWithMargins="0">
        <oddFooter>&amp;Cصفحة &amp;P من &amp;N</oddFooter>
      </headerFooter>
    </customSheetView>
  </customSheetViews>
  <mergeCells count="12">
    <mergeCell ref="B16:J16"/>
    <mergeCell ref="B14:J14"/>
    <mergeCell ref="B15:J15"/>
    <mergeCell ref="B33:J34"/>
    <mergeCell ref="B3:F3"/>
    <mergeCell ref="D22:D23"/>
    <mergeCell ref="B22:B23"/>
    <mergeCell ref="D20:D21"/>
    <mergeCell ref="B20:B21"/>
    <mergeCell ref="B17:J17"/>
    <mergeCell ref="B12:J12"/>
    <mergeCell ref="H18:J18"/>
  </mergeCells>
  <printOptions horizontalCentered="1"/>
  <pageMargins left="0" right="0.43307086614173229" top="0.62992125984251968" bottom="0" header="0" footer="0"/>
  <pageSetup paperSize="9" firstPageNumber="5" orientation="portrait" useFirstPageNumber="1" r:id="rId2"/>
  <headerFooter alignWithMargins="0"/>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86090"/>
  </sheetPr>
  <dimension ref="B1:K36"/>
  <sheetViews>
    <sheetView rightToLeft="1" zoomScale="90" zoomScaleNormal="90" zoomScaleSheetLayoutView="142" zoomScalePageLayoutView="90" workbookViewId="0">
      <selection activeCell="H21" sqref="H21"/>
    </sheetView>
  </sheetViews>
  <sheetFormatPr defaultColWidth="8.75" defaultRowHeight="20.25" x14ac:dyDescent="0.5"/>
  <cols>
    <col min="1" max="1" width="1.625" style="122" customWidth="1"/>
    <col min="2" max="2" width="26" style="122" customWidth="1"/>
    <col min="3" max="3" width="0.875" style="122" customWidth="1"/>
    <col min="4" max="4" width="9.25" style="122" customWidth="1"/>
    <col min="5" max="5" width="1.625" style="122" customWidth="1"/>
    <col min="6" max="6" width="9.75" style="122" customWidth="1"/>
    <col min="7" max="7" width="1.625" style="122" customWidth="1"/>
    <col min="8" max="8" width="14" style="122" customWidth="1"/>
    <col min="9" max="9" width="1.625" style="122" customWidth="1"/>
    <col min="10" max="10" width="13.125" style="122" customWidth="1"/>
    <col min="11" max="11" width="1.625" style="122" customWidth="1"/>
    <col min="12" max="16384" width="8.75" style="122"/>
  </cols>
  <sheetData>
    <row r="1" spans="2:11" s="48" customFormat="1" x14ac:dyDescent="0.2">
      <c r="B1" s="66" t="str">
        <f>'المركز المالي'!B1</f>
        <v>شركة معرض الكيف للسيارات</v>
      </c>
      <c r="C1" s="66"/>
      <c r="F1" s="60"/>
      <c r="G1" s="60"/>
      <c r="H1" s="60"/>
      <c r="I1" s="60"/>
      <c r="J1" s="66"/>
    </row>
    <row r="2" spans="2:11" s="48" customFormat="1" x14ac:dyDescent="0.2">
      <c r="B2" s="153" t="str">
        <f>'المركز المالي'!B2</f>
        <v>شركة ذات مسؤولية محدودة</v>
      </c>
      <c r="C2" s="152"/>
      <c r="F2" s="152"/>
      <c r="G2" s="152"/>
      <c r="H2" s="152"/>
      <c r="I2" s="152"/>
      <c r="J2" s="152"/>
    </row>
    <row r="3" spans="2:11" s="48" customFormat="1" x14ac:dyDescent="0.2">
      <c r="B3" s="210" t="str">
        <f>'8-9'!B3:F3</f>
        <v>ايضاحات حول القوائم المالية للسنة المنتهية في 31 ديسمبر 2024م</v>
      </c>
      <c r="C3" s="210"/>
      <c r="D3" s="210"/>
      <c r="E3" s="210"/>
      <c r="F3" s="210"/>
      <c r="G3" s="210"/>
      <c r="H3" s="152"/>
      <c r="I3" s="152"/>
      <c r="J3" s="152"/>
    </row>
    <row r="4" spans="2:11" s="48" customFormat="1" x14ac:dyDescent="0.2">
      <c r="B4" s="101" t="s">
        <v>24</v>
      </c>
      <c r="C4" s="49"/>
      <c r="D4" s="65"/>
      <c r="E4" s="65"/>
      <c r="F4" s="67"/>
      <c r="G4" s="67"/>
      <c r="H4" s="67"/>
      <c r="I4" s="67"/>
      <c r="J4" s="49"/>
    </row>
    <row r="5" spans="2:11" s="48" customFormat="1" ht="9" customHeight="1" x14ac:dyDescent="0.2">
      <c r="B5" s="152"/>
      <c r="C5" s="152"/>
      <c r="D5" s="75"/>
      <c r="E5" s="75"/>
      <c r="F5" s="81"/>
      <c r="G5" s="81"/>
      <c r="H5" s="81"/>
      <c r="I5" s="81"/>
      <c r="J5" s="152"/>
    </row>
    <row r="6" spans="2:11" s="48" customFormat="1" ht="19.5" customHeight="1" x14ac:dyDescent="0.2">
      <c r="B6" s="78" t="s">
        <v>163</v>
      </c>
      <c r="C6" s="78"/>
    </row>
    <row r="7" spans="2:11" s="48" customFormat="1" ht="27" customHeight="1" x14ac:dyDescent="0.2">
      <c r="B7" s="229" t="s">
        <v>239</v>
      </c>
      <c r="C7" s="229"/>
      <c r="D7" s="229"/>
      <c r="E7" s="229"/>
      <c r="F7" s="229"/>
      <c r="G7" s="229"/>
      <c r="H7" s="229"/>
      <c r="I7" s="229"/>
      <c r="J7" s="229"/>
    </row>
    <row r="8" spans="2:11" s="48" customFormat="1" ht="68.25" customHeight="1" x14ac:dyDescent="0.2">
      <c r="B8" s="229" t="s">
        <v>240</v>
      </c>
      <c r="C8" s="229"/>
      <c r="D8" s="229"/>
      <c r="E8" s="229"/>
      <c r="F8" s="229"/>
      <c r="G8" s="229"/>
      <c r="H8" s="229"/>
      <c r="I8" s="229"/>
      <c r="J8" s="229"/>
    </row>
    <row r="9" spans="2:11" s="48" customFormat="1" ht="19.5" customHeight="1" x14ac:dyDescent="0.2">
      <c r="B9" s="230" t="s">
        <v>109</v>
      </c>
      <c r="C9" s="131"/>
      <c r="D9" s="227" t="s">
        <v>39</v>
      </c>
      <c r="E9" s="73"/>
      <c r="F9" s="227" t="s">
        <v>154</v>
      </c>
      <c r="G9" s="52"/>
      <c r="H9" s="231" t="s">
        <v>40</v>
      </c>
      <c r="I9" s="231"/>
      <c r="J9" s="231"/>
    </row>
    <row r="10" spans="2:11" s="48" customFormat="1" ht="21.75" customHeight="1" x14ac:dyDescent="0.2">
      <c r="B10" s="230"/>
      <c r="C10" s="131"/>
      <c r="D10" s="228"/>
      <c r="E10" s="73"/>
      <c r="F10" s="228"/>
      <c r="G10" s="52"/>
      <c r="H10" s="161" t="s">
        <v>201</v>
      </c>
      <c r="I10" s="52"/>
      <c r="J10" s="161" t="s">
        <v>164</v>
      </c>
    </row>
    <row r="11" spans="2:11" s="48" customFormat="1" ht="24" customHeight="1" x14ac:dyDescent="0.2">
      <c r="B11" s="155" t="s">
        <v>145</v>
      </c>
      <c r="C11" s="87"/>
      <c r="D11" s="24">
        <v>1</v>
      </c>
      <c r="E11" s="88"/>
      <c r="F11" s="24">
        <v>1500000</v>
      </c>
      <c r="H11" s="42">
        <f>D11*F11</f>
        <v>1500000</v>
      </c>
      <c r="J11" s="42">
        <v>12500</v>
      </c>
    </row>
    <row r="12" spans="2:11" s="48" customFormat="1" ht="24" customHeight="1" x14ac:dyDescent="0.2">
      <c r="B12" s="155" t="s">
        <v>132</v>
      </c>
      <c r="C12" s="87"/>
      <c r="D12" s="24">
        <v>1</v>
      </c>
      <c r="E12" s="88"/>
      <c r="F12" s="24">
        <v>1500000</v>
      </c>
      <c r="H12" s="42">
        <f>D11*F11</f>
        <v>1500000</v>
      </c>
      <c r="J12" s="42">
        <v>12500</v>
      </c>
    </row>
    <row r="13" spans="2:11" s="48" customFormat="1" ht="24" customHeight="1" thickBot="1" x14ac:dyDescent="0.25">
      <c r="B13" s="129"/>
      <c r="C13" s="129"/>
      <c r="D13" s="25">
        <f>SUM(D11:D12)</f>
        <v>2</v>
      </c>
      <c r="E13" s="88"/>
      <c r="F13" s="25"/>
      <c r="H13" s="43">
        <f>SUM(H11:H12)</f>
        <v>3000000</v>
      </c>
      <c r="J13" s="43">
        <f>SUM(J11:J12)</f>
        <v>25000</v>
      </c>
    </row>
    <row r="14" spans="2:11" s="48" customFormat="1" ht="24" customHeight="1" thickTop="1" x14ac:dyDescent="0.2">
      <c r="B14" s="129"/>
      <c r="C14" s="129"/>
      <c r="D14" s="47"/>
      <c r="E14" s="88"/>
      <c r="F14" s="47"/>
      <c r="H14" s="84"/>
      <c r="J14" s="84"/>
    </row>
    <row r="15" spans="2:11" s="48" customFormat="1" x14ac:dyDescent="0.2">
      <c r="B15" s="55" t="s">
        <v>238</v>
      </c>
      <c r="C15" s="129"/>
      <c r="D15" s="47"/>
      <c r="E15" s="88"/>
      <c r="F15" s="47"/>
      <c r="J15" s="84"/>
    </row>
    <row r="16" spans="2:11" s="48" customFormat="1" ht="45.75" customHeight="1" x14ac:dyDescent="0.2">
      <c r="B16" s="213" t="s">
        <v>237</v>
      </c>
      <c r="C16" s="213"/>
      <c r="D16" s="213"/>
      <c r="E16" s="213"/>
      <c r="F16" s="213"/>
      <c r="G16" s="213"/>
      <c r="H16" s="213"/>
      <c r="I16" s="213"/>
      <c r="J16" s="213"/>
      <c r="K16" s="144"/>
    </row>
    <row r="17" spans="2:10" s="48" customFormat="1" ht="25.5" customHeight="1" x14ac:dyDescent="0.2">
      <c r="B17" s="129"/>
      <c r="C17" s="129"/>
      <c r="D17" s="47"/>
      <c r="E17" s="88"/>
      <c r="F17" s="159"/>
      <c r="G17" s="154"/>
      <c r="H17" s="160" t="s">
        <v>201</v>
      </c>
      <c r="I17" s="154"/>
      <c r="J17" s="191" t="s">
        <v>164</v>
      </c>
    </row>
    <row r="18" spans="2:10" s="48" customFormat="1" ht="25.5" customHeight="1" x14ac:dyDescent="0.2">
      <c r="B18" s="154" t="s">
        <v>198</v>
      </c>
      <c r="C18" s="129"/>
      <c r="D18" s="47"/>
      <c r="E18" s="88"/>
      <c r="F18" s="159"/>
      <c r="G18" s="154"/>
      <c r="H18" s="17">
        <v>0</v>
      </c>
      <c r="I18" s="17"/>
      <c r="J18" s="17">
        <v>0</v>
      </c>
    </row>
    <row r="19" spans="2:10" s="48" customFormat="1" ht="25.5" customHeight="1" x14ac:dyDescent="0.2">
      <c r="B19" s="204" t="s">
        <v>241</v>
      </c>
      <c r="C19" s="129"/>
      <c r="D19" s="47"/>
      <c r="E19" s="88"/>
      <c r="F19" s="205"/>
      <c r="G19" s="204"/>
      <c r="H19" s="17">
        <v>7500</v>
      </c>
      <c r="I19" s="17"/>
      <c r="J19" s="17">
        <v>0</v>
      </c>
    </row>
    <row r="20" spans="2:10" s="48" customFormat="1" ht="25.5" customHeight="1" x14ac:dyDescent="0.2">
      <c r="B20" s="154" t="s">
        <v>195</v>
      </c>
      <c r="C20" s="129"/>
      <c r="D20" s="47"/>
      <c r="E20" s="88"/>
      <c r="F20" s="17"/>
      <c r="G20" s="15"/>
      <c r="H20" s="16">
        <v>1215776</v>
      </c>
      <c r="I20" s="17"/>
      <c r="J20" s="16">
        <v>0</v>
      </c>
    </row>
    <row r="21" spans="2:10" s="48" customFormat="1" ht="25.5" customHeight="1" thickBot="1" x14ac:dyDescent="0.25">
      <c r="B21" s="129"/>
      <c r="C21" s="129"/>
      <c r="D21" s="47"/>
      <c r="E21" s="88"/>
      <c r="F21" s="35"/>
      <c r="G21" s="23"/>
      <c r="H21" s="18">
        <f>SUM(H18:H20)</f>
        <v>1223276</v>
      </c>
      <c r="I21" s="23"/>
      <c r="J21" s="18">
        <f>SUM(J18:J20)</f>
        <v>0</v>
      </c>
    </row>
    <row r="22" spans="2:10" s="48" customFormat="1" ht="18.600000000000001" customHeight="1" thickTop="1" x14ac:dyDescent="0.2">
      <c r="B22" s="129"/>
      <c r="C22" s="129"/>
      <c r="D22" s="47"/>
      <c r="E22" s="88"/>
      <c r="F22" s="35"/>
      <c r="G22" s="23"/>
      <c r="H22" s="35"/>
      <c r="I22" s="23"/>
      <c r="J22" s="35"/>
    </row>
    <row r="23" spans="2:10" s="48" customFormat="1" ht="19.5" customHeight="1" x14ac:dyDescent="0.2">
      <c r="B23" s="55" t="s">
        <v>183</v>
      </c>
      <c r="C23" s="129"/>
      <c r="D23" s="47"/>
      <c r="E23" s="88"/>
      <c r="F23" s="35"/>
      <c r="G23" s="23"/>
      <c r="H23" s="21" t="s">
        <v>201</v>
      </c>
      <c r="I23" s="23"/>
      <c r="J23" s="21" t="str">
        <f>J17</f>
        <v>31 ديسمبر 2023م</v>
      </c>
    </row>
    <row r="24" spans="2:10" s="48" customFormat="1" ht="19.5" customHeight="1" x14ac:dyDescent="0.2">
      <c r="B24" s="30" t="s">
        <v>181</v>
      </c>
      <c r="C24" s="129"/>
      <c r="D24" s="47"/>
      <c r="E24" s="88"/>
      <c r="F24" s="35"/>
      <c r="G24" s="23"/>
      <c r="H24" s="35">
        <v>148086256</v>
      </c>
      <c r="I24" s="23"/>
      <c r="J24" s="35">
        <v>102410025</v>
      </c>
    </row>
    <row r="25" spans="2:10" s="48" customFormat="1" ht="19.5" hidden="1" customHeight="1" x14ac:dyDescent="0.2">
      <c r="B25" s="30" t="s">
        <v>182</v>
      </c>
      <c r="C25" s="129"/>
      <c r="D25" s="47"/>
      <c r="E25" s="88"/>
      <c r="F25" s="35"/>
      <c r="G25" s="23"/>
      <c r="H25" s="35">
        <v>0</v>
      </c>
      <c r="I25" s="23"/>
      <c r="J25" s="35">
        <v>0</v>
      </c>
    </row>
    <row r="26" spans="2:10" s="48" customFormat="1" ht="19.5" customHeight="1" thickBot="1" x14ac:dyDescent="0.25">
      <c r="B26" s="129"/>
      <c r="C26" s="129"/>
      <c r="D26" s="47"/>
      <c r="E26" s="88"/>
      <c r="F26" s="35"/>
      <c r="G26" s="23"/>
      <c r="H26" s="19">
        <f>SUM(H24:H25)</f>
        <v>148086256</v>
      </c>
      <c r="I26" s="23"/>
      <c r="J26" s="19">
        <f>SUM(J24:J25)</f>
        <v>102410025</v>
      </c>
    </row>
    <row r="27" spans="2:10" s="48" customFormat="1" ht="19.5" customHeight="1" thickTop="1" x14ac:dyDescent="0.2">
      <c r="B27" s="129"/>
      <c r="C27" s="129"/>
      <c r="D27" s="47"/>
      <c r="E27" s="88"/>
      <c r="F27" s="35"/>
      <c r="G27" s="23"/>
      <c r="H27" s="35"/>
      <c r="I27" s="23"/>
      <c r="J27" s="35"/>
    </row>
    <row r="28" spans="2:10" s="48" customFormat="1" ht="19.5" customHeight="1" x14ac:dyDescent="0.2">
      <c r="B28" s="55" t="s">
        <v>184</v>
      </c>
      <c r="C28" s="129"/>
      <c r="D28" s="47"/>
      <c r="E28" s="88"/>
      <c r="F28" s="35"/>
      <c r="G28" s="23"/>
      <c r="H28" s="21" t="str">
        <f>H23</f>
        <v>31 ديسمبر 2024م</v>
      </c>
      <c r="I28" s="23"/>
      <c r="J28" s="21" t="str">
        <f>J23</f>
        <v>31 ديسمبر 2023م</v>
      </c>
    </row>
    <row r="29" spans="2:10" s="48" customFormat="1" ht="19.5" customHeight="1" x14ac:dyDescent="0.2">
      <c r="B29" s="30" t="s">
        <v>233</v>
      </c>
      <c r="C29" s="129"/>
      <c r="D29" s="47"/>
      <c r="E29" s="88"/>
      <c r="F29" s="35"/>
      <c r="G29" s="23"/>
      <c r="H29" s="35">
        <v>6282490</v>
      </c>
      <c r="I29" s="23"/>
      <c r="J29" s="35">
        <v>3625005</v>
      </c>
    </row>
    <row r="30" spans="2:10" s="48" customFormat="1" ht="19.5" customHeight="1" x14ac:dyDescent="0.2">
      <c r="B30" s="30" t="s">
        <v>185</v>
      </c>
      <c r="C30" s="129"/>
      <c r="D30" s="47"/>
      <c r="E30" s="88"/>
      <c r="F30" s="35"/>
      <c r="G30" s="23"/>
      <c r="H30" s="35">
        <v>145230814</v>
      </c>
      <c r="I30" s="23"/>
      <c r="J30" s="35">
        <v>101746403</v>
      </c>
    </row>
    <row r="31" spans="2:10" s="48" customFormat="1" ht="19.5" customHeight="1" x14ac:dyDescent="0.2">
      <c r="B31" s="30" t="s">
        <v>234</v>
      </c>
      <c r="C31" s="129"/>
      <c r="D31" s="47"/>
      <c r="E31" s="88"/>
      <c r="F31" s="35"/>
      <c r="G31" s="23"/>
      <c r="H31" s="35">
        <v>-10027704</v>
      </c>
      <c r="I31" s="23"/>
      <c r="J31" s="35">
        <v>-6282490</v>
      </c>
    </row>
    <row r="32" spans="2:10" s="48" customFormat="1" ht="19.5" customHeight="1" thickBot="1" x14ac:dyDescent="0.25">
      <c r="B32" s="129"/>
      <c r="C32" s="129"/>
      <c r="D32" s="47"/>
      <c r="E32" s="88"/>
      <c r="F32" s="35"/>
      <c r="G32" s="23"/>
      <c r="H32" s="19">
        <f>SUM(H29:H31)</f>
        <v>141485600</v>
      </c>
      <c r="I32" s="23"/>
      <c r="J32" s="19">
        <f>SUM(J29:J31)</f>
        <v>99088918</v>
      </c>
    </row>
    <row r="33" spans="2:10" s="48" customFormat="1" ht="19.5" customHeight="1" thickTop="1" x14ac:dyDescent="0.2">
      <c r="B33" s="129"/>
      <c r="C33" s="129"/>
      <c r="D33" s="47"/>
      <c r="E33" s="88"/>
      <c r="F33" s="35"/>
      <c r="G33" s="23"/>
      <c r="H33" s="35"/>
      <c r="I33" s="23"/>
      <c r="J33" s="35"/>
    </row>
    <row r="34" spans="2:10" s="48" customFormat="1" x14ac:dyDescent="0.2">
      <c r="B34" s="65"/>
      <c r="C34" s="65"/>
      <c r="D34" s="65"/>
      <c r="E34" s="65"/>
      <c r="F34" s="65"/>
      <c r="G34" s="65"/>
      <c r="H34" s="65"/>
      <c r="I34" s="65"/>
      <c r="J34" s="65"/>
    </row>
    <row r="35" spans="2:10" s="48" customFormat="1" x14ac:dyDescent="0.2">
      <c r="B35" s="214">
        <v>20</v>
      </c>
      <c r="C35" s="214"/>
      <c r="D35" s="214"/>
      <c r="E35" s="214"/>
      <c r="F35" s="214"/>
      <c r="G35" s="214"/>
      <c r="H35" s="214"/>
      <c r="I35" s="214"/>
      <c r="J35" s="214"/>
    </row>
    <row r="36" spans="2:10" x14ac:dyDescent="0.5">
      <c r="B36" s="206"/>
      <c r="C36" s="206"/>
      <c r="D36" s="206"/>
      <c r="E36" s="206"/>
      <c r="F36" s="206"/>
      <c r="G36" s="206"/>
      <c r="H36" s="206"/>
      <c r="I36" s="206"/>
      <c r="J36" s="206"/>
    </row>
  </sheetData>
  <mergeCells count="9">
    <mergeCell ref="B35:J36"/>
    <mergeCell ref="F9:F10"/>
    <mergeCell ref="B7:J7"/>
    <mergeCell ref="B3:G3"/>
    <mergeCell ref="B9:B10"/>
    <mergeCell ref="D9:D10"/>
    <mergeCell ref="B16:J16"/>
    <mergeCell ref="H9:J9"/>
    <mergeCell ref="B8:J8"/>
  </mergeCells>
  <pageMargins left="0" right="0.74803149606299213" top="0.62992125984251968" bottom="0"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12</vt:i4>
      </vt:variant>
      <vt:variant>
        <vt:lpstr>النطاقات المسماة</vt:lpstr>
      </vt:variant>
      <vt:variant>
        <vt:i4>14</vt:i4>
      </vt:variant>
    </vt:vector>
  </HeadingPairs>
  <TitlesOfParts>
    <vt:vector size="26" baseType="lpstr">
      <vt:lpstr>المركز المالي</vt:lpstr>
      <vt:lpstr>قائمة الدخل</vt:lpstr>
      <vt:lpstr>قائمة التغيرات</vt:lpstr>
      <vt:lpstr>التدفقات النقدية</vt:lpstr>
      <vt:lpstr>5-6</vt:lpstr>
      <vt:lpstr>7</vt:lpstr>
      <vt:lpstr>8-9</vt:lpstr>
      <vt:lpstr>10-11</vt:lpstr>
      <vt:lpstr>12-15</vt:lpstr>
      <vt:lpstr>16-17</vt:lpstr>
      <vt:lpstr>الزكاة</vt:lpstr>
      <vt:lpstr>الأرصدة الافتتاحية</vt:lpstr>
      <vt:lpstr>'10-11'!Print_Area</vt:lpstr>
      <vt:lpstr>'12-15'!Print_Area</vt:lpstr>
      <vt:lpstr>'16-17'!Print_Area</vt:lpstr>
      <vt:lpstr>'5-6'!Print_Area</vt:lpstr>
      <vt:lpstr>'7'!Print_Area</vt:lpstr>
      <vt:lpstr>'8-9'!Print_Area</vt:lpstr>
      <vt:lpstr>'الأرصدة الافتتاحية'!Print_Area</vt:lpstr>
      <vt:lpstr>'التدفقات النقدية'!Print_Area</vt:lpstr>
      <vt:lpstr>الزكاة!Print_Area</vt:lpstr>
      <vt:lpstr>'المركز المالي'!Print_Area</vt:lpstr>
      <vt:lpstr>'قائمة التغيرات'!Print_Area</vt:lpstr>
      <vt:lpstr>'قائمة الدخل'!Print_Area</vt:lpstr>
      <vt:lpstr>'16-17'!Print_Titles</vt:lpstr>
      <vt:lpstr>'8-9'!Print_Titles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SACAD</dc:creator>
  <cp:lastModifiedBy>b.abdalla@sacadfirm-sys.com</cp:lastModifiedBy>
  <cp:lastPrinted>2025-03-16T12:25:29Z</cp:lastPrinted>
  <dcterms:created xsi:type="dcterms:W3CDTF">2021-09-06T06:19:46Z</dcterms:created>
  <dcterms:modified xsi:type="dcterms:W3CDTF">2025-03-16T12:57:19Z</dcterms:modified>
</cp:coreProperties>
</file>