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Admin-pc\التقرير اليومي للفرسان\احمد\شركة أجمل الزهور\القوئم المالية\"/>
    </mc:Choice>
  </mc:AlternateContent>
  <xr:revisionPtr revIDLastSave="0" documentId="13_ncr:1_{85696A18-8A30-40E0-8B96-ABBAA5D0D25D}" xr6:coauthVersionLast="47" xr6:coauthVersionMax="47" xr10:uidLastSave="{00000000-0000-0000-0000-000000000000}"/>
  <bookViews>
    <workbookView xWindow="-120" yWindow="-120" windowWidth="29040" windowHeight="15840" firstSheet="2" activeTab="10" xr2:uid="{00000000-000D-0000-FFFF-FFFF00000000}"/>
  </bookViews>
  <sheets>
    <sheet name="ميزان المراجعة" sheetId="30" state="hidden" r:id="rId1"/>
    <sheet name="Sheet1" sheetId="35" state="hidden" r:id="rId2"/>
    <sheet name="المركز المالي" sheetId="15" r:id="rId3"/>
    <sheet name="قائمة الدخل" sheetId="16" r:id="rId4"/>
    <sheet name="قائمة التغيرات" sheetId="17" r:id="rId5"/>
    <sheet name="التدفقات النقدية" sheetId="18" r:id="rId6"/>
    <sheet name="7-5" sheetId="19" r:id="rId7"/>
    <sheet name="8" sheetId="29" r:id="rId8"/>
    <sheet name="12-10" sheetId="23" r:id="rId9"/>
    <sheet name="12-13" sheetId="34" r:id="rId10"/>
    <sheet name="15-13" sheetId="26" r:id="rId11"/>
  </sheets>
  <externalReferences>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0" hidden="1">'ميزان المراجعة'!$A$1:$H$1</definedName>
    <definedName name="AuditorsReport" localSheetId="10">#REF!</definedName>
    <definedName name="AuditorsReport">#REF!</definedName>
    <definedName name="Exhibit_A" localSheetId="10">#REF!</definedName>
    <definedName name="Exhibit_A">#REF!</definedName>
    <definedName name="Exhibit_B" localSheetId="10">#REF!</definedName>
    <definedName name="Exhibit_B">#REF!</definedName>
    <definedName name="Exhibit_c" localSheetId="10">#REF!</definedName>
    <definedName name="Exhibit_c">#REF!</definedName>
    <definedName name="fdf" localSheetId="10">#REF!</definedName>
    <definedName name="fdf">#REF!</definedName>
    <definedName name="k" localSheetId="10">#REF!</definedName>
    <definedName name="k">#REF!</definedName>
    <definedName name="Notes" localSheetId="10">#REF!</definedName>
    <definedName name="Notes">#REF!</definedName>
    <definedName name="Part_1" localSheetId="10">#REF!</definedName>
    <definedName name="Part_1">#REF!</definedName>
    <definedName name="_xlnm.Print_Area" localSheetId="9">'12-13'!$B$1:$K$31</definedName>
    <definedName name="_xlnm.Print_Area" localSheetId="10">'15-13'!$B$1:$F$32</definedName>
    <definedName name="_xlnm.Print_Area" localSheetId="6">'7-5'!$B$1:$F$31</definedName>
    <definedName name="_xlnm.Print_Area" localSheetId="7">'8'!$B$1:$J$21</definedName>
    <definedName name="_xlnm.Print_Area" localSheetId="5">'التدفقات النقدية'!$B$1:$E$32</definedName>
    <definedName name="_xlnm.Print_Area" localSheetId="2">'المركز المالي'!$B$1:$G$35</definedName>
    <definedName name="_xlnm.Print_Area" localSheetId="4">'قائمة التغيرات'!$A$1:$G$20</definedName>
    <definedName name="_xlnm.Print_Area" localSheetId="3">'قائمة الدخل'!$B$1:$G$29</definedName>
    <definedName name="_xlnm.Print_Area" localSheetId="0">'ميزان المراجعة'!$A$1:$H$73</definedName>
    <definedName name="_xlnm.Print_Titles" localSheetId="10">'15-13'!$1:$4</definedName>
    <definedName name="tt">#REF!</definedName>
    <definedName name="XDO_?BIRTH_DATE_EXP?" localSheetId="10">#REF!</definedName>
    <definedName name="XDO_?BIRTH_DATE_EXP?">#REF!</definedName>
    <definedName name="XDO_?CF_BDLABEL?" localSheetId="10">#REF!</definedName>
    <definedName name="XDO_?CF_BDLABEL?">#REF!</definedName>
    <definedName name="XDO_?CF_IQAMALABEL?" localSheetId="10">#REF!</definedName>
    <definedName name="XDO_?CF_IQAMALABEL?">#REF!</definedName>
    <definedName name="XDO_?CF_JOINDATELABEL?" localSheetId="10">#REF!</definedName>
    <definedName name="XDO_?CF_JOINDATELABEL?">#REF!</definedName>
    <definedName name="XDO_?CF_NAMEARABICNATIONALITY?" localSheetId="10">#REF!</definedName>
    <definedName name="XDO_?CF_NAMEARABICNATIONALITY?">#REF!</definedName>
    <definedName name="XDO_?CF_NINLABEL?" localSheetId="10">#REF!</definedName>
    <definedName name="XDO_?CF_NINLABEL?">#REF!</definedName>
    <definedName name="XDO_?CF_OLDNINLABEL?" localSheetId="10">#REF!</definedName>
    <definedName name="XDO_?CF_OLDNINLABEL?">#REF!</definedName>
    <definedName name="XDO_?CF_SINLABEL?" localSheetId="10">#REF!</definedName>
    <definedName name="XDO_?CF_SINLABEL?">#REF!</definedName>
    <definedName name="XDO_?CF_STATUS?" localSheetId="10">#REF!</definedName>
    <definedName name="XDO_?CF_STATUS?">#REF!</definedName>
    <definedName name="XDO_?CF_STATUSLABEL?" localSheetId="10">#REF!</definedName>
    <definedName name="XDO_?CF_STATUSLABEL?">#REF!</definedName>
    <definedName name="XDO_?CF_WAGELABEL?" localSheetId="10">#REF!</definedName>
    <definedName name="XDO_?CF_WAGELABEL?">#REF!</definedName>
    <definedName name="XDO_?IQAMANUMBER?" localSheetId="10">#REF!</definedName>
    <definedName name="XDO_?IQAMANUMBER?">#REF!</definedName>
    <definedName name="XDO_?JOIN_DATE_EXP?" localSheetId="10">#REF!</definedName>
    <definedName name="XDO_?JOIN_DATE_EXP?">#REF!</definedName>
    <definedName name="XDO_?MAIN_HEADING?" localSheetId="10">#REF!</definedName>
    <definedName name="XDO_?MAIN_HEADING?">#REF!</definedName>
    <definedName name="XDO_?MONTHLYCONTRIBUTORYWAGE?" localSheetId="10">#REF!</definedName>
    <definedName name="XDO_?MONTHLYCONTRIBUTORYWAGE?">#REF!</definedName>
    <definedName name="XDO_?NAME?" localSheetId="10">#REF!</definedName>
    <definedName name="XDO_?NAME?">#REF!</definedName>
    <definedName name="XDO_?NEWNINUMBER?" localSheetId="10">#REF!</definedName>
    <definedName name="XDO_?NEWNINUMBER?">#REF!</definedName>
    <definedName name="XDO_?OLDNINUMBER?" localSheetId="10">#REF!</definedName>
    <definedName name="XDO_?OLDNINUMBER?">#REF!</definedName>
    <definedName name="XDO_?PASSPORTNUMBER?" localSheetId="10">#REF!</definedName>
    <definedName name="XDO_?PASSPORTNUMBER?">#REF!</definedName>
    <definedName name="XDO_?SOCIALINSURANCENUMBER?" localSheetId="10">#REF!</definedName>
    <definedName name="XDO_?SOCIALINSURANCENUMBER?">#REF!</definedName>
    <definedName name="XDO_?SUB_HEADING?" localSheetId="10">#REF!</definedName>
    <definedName name="XDO_?SUB_HEADING?">#REF!</definedName>
    <definedName name="XDO_?TOTAL_EMPLOYERS?" localSheetId="10">#REF!</definedName>
    <definedName name="XDO_?TOTAL_EMPLOYERS?">#REF!</definedName>
    <definedName name="XDO_CF_NAMELABEL?" localSheetId="10">#REF!</definedName>
    <definedName name="XDO_CF_NAMELABEL?">#REF!</definedName>
    <definedName name="XDO_CF_NATIONALITYLABEL?" localSheetId="10">#REF!</definedName>
    <definedName name="XDO_CF_NATIONALITYLABEL?">#REF!</definedName>
    <definedName name="XDO_CF_PASSPORTLABEL?" localSheetId="10">#REF!</definedName>
    <definedName name="XDO_CF_PASSPORTLABEL?">#REF!</definedName>
    <definedName name="XDO_GROUP_?G_2?" localSheetId="10">#REF!</definedName>
    <definedName name="XDO_GROUP_?G_2?">#REF!</definedName>
    <definedName name="Z_C4C54333_0C8B_484B_8210_F3D7E510C081_.wvu.Cols" localSheetId="3" hidden="1">'قائمة الدخل'!$A:$A</definedName>
    <definedName name="Z_C4C54333_0C8B_484B_8210_F3D7E510C081_.wvu.PrintArea" localSheetId="8" hidden="1">'12-10'!$B$1:$E$22</definedName>
    <definedName name="Z_C4C54333_0C8B_484B_8210_F3D7E510C081_.wvu.PrintTitles" localSheetId="9" hidden="1">'12-13'!#REF!</definedName>
    <definedName name="Z_C4C54333_0C8B_484B_8210_F3D7E510C081_.wvu.PrintTitles" localSheetId="10" hidden="1">'15-13'!$1:$4</definedName>
    <definedName name="Z_C4C54333_0C8B_484B_8210_F3D7E510C081_.wvu.PrintTitles" localSheetId="6" hidden="1">'7-5'!#REF!</definedName>
    <definedName name="Z_C4C54333_0C8B_484B_8210_F3D7E510C081_.wvu.PrintTitles" localSheetId="7" hidden="1">'8'!#REF!</definedName>
    <definedName name="أتعابالفروع" localSheetId="10">#REF!</definedName>
    <definedName name="أتعابالفروع">#REF!</definedName>
    <definedName name="أجازات" localSheetId="10">#REF!</definedName>
    <definedName name="أجازات">#REF!</definedName>
    <definedName name="الأبراج" localSheetId="10">#REF!</definedName>
    <definedName name="الأبراج">#REF!</definedName>
    <definedName name="الإيرادات" localSheetId="10">'[1]إيرادات مكتب الخبر'!#REF!</definedName>
    <definedName name="الإيرادات">'[2]إيرادات مكتب الخبر'!#REF!</definedName>
    <definedName name="الإيرادات_13">'[3]إيرادات مكتب الخبر'!#REF!</definedName>
    <definedName name="التغيرات">#REF!</definedName>
    <definedName name="الدخل">'[4]قائمة الدخل'!$B$2</definedName>
    <definedName name="السابعة" localSheetId="10">#REF!</definedName>
    <definedName name="السابعة">#REF!</definedName>
    <definedName name="العملالأسبوعي" localSheetId="10">#REF!</definedName>
    <definedName name="العملالأسبوعي">#REF!</definedName>
    <definedName name="الفهرس">#REF!</definedName>
    <definedName name="المراجعةالدورية" localSheetId="10">#REF!</definedName>
    <definedName name="المراجعةالدورية">#REF!</definedName>
    <definedName name="الميزانية" localSheetId="10">#REF!</definedName>
    <definedName name="الميزانية">#REF!</definedName>
    <definedName name="النبذة" localSheetId="10">#REF!</definedName>
    <definedName name="النبذة">#REF!</definedName>
    <definedName name="إيضاح3" localSheetId="10">#REF!</definedName>
    <definedName name="إيضاح3">#REF!</definedName>
    <definedName name="إيضاح7" localSheetId="10">#REF!</definedName>
    <definedName name="إيضاح7">#REF!</definedName>
    <definedName name="إيضاح8" localSheetId="10">#REF!</definedName>
    <definedName name="إيضاح8">#REF!</definedName>
    <definedName name="تتتتتت">#REF!</definedName>
    <definedName name="تذكرةطائرة" localSheetId="10">#REF!</definedName>
    <definedName name="تذكرةطائرة">#REF!</definedName>
    <definedName name="تصفيةموظف" localSheetId="10">#REF!</definedName>
    <definedName name="تصفيةموظف">#REF!</definedName>
    <definedName name="تغيرات" localSheetId="10">#REF!</definedName>
    <definedName name="تغيرات">#REF!</definedName>
    <definedName name="تقريرأعمال" localSheetId="10">'[1]موقف العملاء'!#REF!</definedName>
    <definedName name="تقريرأعمال">'[2]موقف العملاء'!#REF!</definedName>
    <definedName name="تقريرأعمال_13">'[3]موقف العملاء'!#REF!</definedName>
    <definedName name="تقريرالمكتب" localSheetId="10">'[1]تقرير أعمال المكتب'!#REF!</definedName>
    <definedName name="تقريرالمكتب">'[2]تقرير أعمال المكتب'!#REF!</definedName>
    <definedName name="تقريرالمكتب_13">'[3]تقرير أعمال المكتب'!#REF!</definedName>
    <definedName name="تقريرشهري" localSheetId="10">'[1]موقف العملاء'!#REF!</definedName>
    <definedName name="تقريرشهري">'[2]موقف العملاء'!#REF!</definedName>
    <definedName name="تقريرشهري_13">'[3]موقف العملاء'!#REF!</definedName>
    <definedName name="تكاليف" localSheetId="10">#REF!</definedName>
    <definedName name="تكاليف">#REF!</definedName>
    <definedName name="تلفوناتالعملاء" localSheetId="10">#REF!</definedName>
    <definedName name="تلفوناتالعملاء">#REF!</definedName>
    <definedName name="تليفونات">#REF!</definedName>
    <definedName name="جدولزمني" localSheetId="10">#REF!</definedName>
    <definedName name="جدولزمني">#REF!</definedName>
    <definedName name="جردالخزينة" localSheetId="10">#REF!</definedName>
    <definedName name="جردالخزينة">#REF!</definedName>
    <definedName name="جردالمخزون" localSheetId="10">#REF!</definedName>
    <definedName name="جردالمخزون">#REF!</definedName>
    <definedName name="جهات">'[2]تقرير أعمال المكتب'!#REF!</definedName>
    <definedName name="خالد" localSheetId="10">'[1]موقف العملاء'!#REF!</definedName>
    <definedName name="خالد">'[2]موقف العملاء'!#REF!</definedName>
    <definedName name="خالد_13">'[5]موقف العملاء'!#REF!</definedName>
    <definedName name="خطابتنقل" localSheetId="10">#REF!</definedName>
    <definedName name="خطابتنقل">#REF!</definedName>
    <definedName name="زياراتأسبوعي" localSheetId="10">#REF!</definedName>
    <definedName name="زياراتأسبوعي">#REF!</definedName>
    <definedName name="زياراتالعملاء" localSheetId="10">#REF!</definedName>
    <definedName name="زياراتالعملاء">#REF!</definedName>
    <definedName name="سامي" localSheetId="10">#REF!</definedName>
    <definedName name="سامي">#REF!</definedName>
    <definedName name="سندصرف" localSheetId="10">#REF!</definedName>
    <definedName name="سندصرف">#REF!</definedName>
    <definedName name="شى62" localSheetId="10">'[6]ميزان المراجعة'!#REF!</definedName>
    <definedName name="شى62">'[6]ميزان المراجعة'!#REF!</definedName>
    <definedName name="ص.راتب" localSheetId="10">#REF!</definedName>
    <definedName name="ص.راتب">#REF!</definedName>
    <definedName name="صرفعمولة" localSheetId="10">#REF!</definedName>
    <definedName name="صرفعمولة">#REF!</definedName>
    <definedName name="ططط">#REF!</definedName>
    <definedName name="عملاءالمكتب" localSheetId="10">'[7]كشف بعملاء المكتب'!#REF!</definedName>
    <definedName name="عملاءالمكتب">'[8]كشف بعملاء المكتب'!#REF!</definedName>
    <definedName name="عملاءالمكتب_13">'[3]كشف بعملاء المكتب'!#REF!</definedName>
    <definedName name="ك.الحضور" localSheetId="10">#REF!</definedName>
    <definedName name="ك.الحضور">#REF!</definedName>
    <definedName name="كشفتفريغ" localSheetId="10">#REF!</definedName>
    <definedName name="كشفتفريغ">#REF!</definedName>
    <definedName name="كمك" localSheetId="10">#REF!</definedName>
    <definedName name="كمك">#REF!</definedName>
    <definedName name="م.المراجعةالنهائية" localSheetId="10">#REF!</definedName>
    <definedName name="م.المراجعةالنهائية">#REF!</definedName>
    <definedName name="م.المكاتب" localSheetId="10">#REF!</definedName>
    <definedName name="م.المكاتب">#REF!</definedName>
    <definedName name="م.بالمستودع" localSheetId="10">#REF!</definedName>
    <definedName name="م.بالمستودع">#REF!</definedName>
    <definedName name="مدحت">#REF!</definedName>
    <definedName name="مراسلاتالعملاء" localSheetId="10">#REF!</definedName>
    <definedName name="مراسلاتالعملاء">#REF!</definedName>
    <definedName name="موقفالعملاء" localSheetId="10">#REF!</definedName>
    <definedName name="موقفالعملاء">#REF!</definedName>
    <definedName name="ن.سيارة" localSheetId="10">#REF!</definedName>
    <definedName name="ن.سيارة">#REF!</definedName>
    <definedName name="نبذة" localSheetId="10">#REF!</definedName>
    <definedName name="نبذة">#REF!</definedName>
    <definedName name="نوعالخدمة" localSheetId="10">#REF!</definedName>
    <definedName name="نوعالخدمة">#REF!</definedName>
  </definedNames>
  <calcPr calcId="191029"/>
  <customWorkbookViews>
    <customWorkbookView name="SACAD OFFICE - Personal View" guid="{C4C54333-0C8B-484B-8210-F3D7E510C081}" mergeInterval="0" personalView="1" maximized="1" xWindow="-8" yWindow="-8" windowWidth="1936" windowHeight="1048" activeSheetId="18"/>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26" l="1"/>
  <c r="B3" i="26"/>
  <c r="B4" i="34"/>
  <c r="B3" i="34"/>
  <c r="B4" i="23"/>
  <c r="B3" i="23"/>
  <c r="C6" i="23"/>
  <c r="B4" i="29"/>
  <c r="B3" i="29"/>
  <c r="B13" i="23"/>
  <c r="C22" i="23"/>
  <c r="B21" i="29"/>
  <c r="B31" i="23" s="1"/>
  <c r="B31" i="34" s="1"/>
  <c r="B32" i="26" s="1"/>
  <c r="C13" i="26"/>
  <c r="C5" i="26"/>
  <c r="C24" i="34"/>
  <c r="I26" i="34"/>
  <c r="I27" i="34"/>
  <c r="I28" i="34"/>
  <c r="K28" i="34"/>
  <c r="C17" i="34"/>
  <c r="B12" i="29"/>
  <c r="C5" i="29"/>
  <c r="C16" i="19"/>
  <c r="C11" i="19"/>
  <c r="C5" i="19"/>
  <c r="B14" i="18"/>
  <c r="B15" i="18"/>
  <c r="B7" i="18"/>
  <c r="G14" i="17" l="1"/>
  <c r="G9" i="17"/>
  <c r="G7" i="17"/>
  <c r="C10" i="17"/>
  <c r="C11" i="17" s="1"/>
  <c r="B4" i="16"/>
  <c r="A4" i="17" s="1"/>
  <c r="B28" i="16"/>
  <c r="B19" i="17" s="1"/>
  <c r="B31" i="18" s="1"/>
  <c r="B29" i="16"/>
  <c r="A20" i="17" s="1"/>
  <c r="B14" i="29"/>
  <c r="B16" i="29" s="1"/>
  <c r="G19" i="15"/>
  <c r="E19" i="15"/>
  <c r="B4" i="18" l="1"/>
  <c r="I21" i="34"/>
  <c r="K22" i="34"/>
  <c r="D8" i="26"/>
  <c r="D9" i="26"/>
  <c r="I14" i="34"/>
  <c r="F10" i="26"/>
  <c r="F11" i="26" s="1"/>
  <c r="G45" i="30"/>
  <c r="F45" i="30"/>
  <c r="E45" i="30"/>
  <c r="J6" i="30"/>
  <c r="D25" i="26"/>
  <c r="D8" i="23"/>
  <c r="D24" i="26"/>
  <c r="D23" i="26"/>
  <c r="D22" i="26"/>
  <c r="D21" i="26"/>
  <c r="D20" i="26"/>
  <c r="D19" i="26"/>
  <c r="D18" i="26"/>
  <c r="D17" i="26"/>
  <c r="D16" i="26"/>
  <c r="D15" i="26"/>
  <c r="D13" i="19"/>
  <c r="D14" i="19" s="1"/>
  <c r="F13" i="19"/>
  <c r="F14" i="19" s="1"/>
  <c r="I22" i="34" l="1"/>
  <c r="E27" i="15"/>
  <c r="D7" i="26"/>
  <c r="G7" i="16"/>
  <c r="E8" i="17"/>
  <c r="G8" i="17" l="1"/>
  <c r="E10" i="17"/>
  <c r="G28" i="15"/>
  <c r="F26" i="26"/>
  <c r="G10" i="16" s="1"/>
  <c r="G10" i="17" l="1"/>
  <c r="E11" i="17"/>
  <c r="G11" i="17" s="1"/>
  <c r="D26" i="26"/>
  <c r="D26" i="23"/>
  <c r="F26" i="23"/>
  <c r="F8" i="23"/>
  <c r="D7" i="23"/>
  <c r="D9" i="23" s="1"/>
  <c r="F7" i="23"/>
  <c r="I10" i="34"/>
  <c r="I9" i="34"/>
  <c r="K9" i="34"/>
  <c r="K14" i="34" s="1"/>
  <c r="H13" i="29"/>
  <c r="H12" i="29"/>
  <c r="F13" i="29"/>
  <c r="F12" i="29"/>
  <c r="D13" i="29"/>
  <c r="D12" i="29"/>
  <c r="H9" i="29"/>
  <c r="F9" i="29"/>
  <c r="D9" i="29"/>
  <c r="H8" i="29"/>
  <c r="F8" i="29"/>
  <c r="F10" i="29" s="1"/>
  <c r="D8" i="29"/>
  <c r="D18" i="19"/>
  <c r="D8" i="19"/>
  <c r="D7" i="19"/>
  <c r="F8" i="19"/>
  <c r="F7" i="19"/>
  <c r="F18" i="19"/>
  <c r="H42" i="30"/>
  <c r="D42" i="30"/>
  <c r="C43" i="30" s="1"/>
  <c r="E42" i="30"/>
  <c r="E43" i="30" s="1"/>
  <c r="F42" i="30"/>
  <c r="G42" i="30"/>
  <c r="C42" i="30"/>
  <c r="C15" i="17"/>
  <c r="D14" i="29" l="1"/>
  <c r="H10" i="29"/>
  <c r="D17" i="29"/>
  <c r="D10" i="29"/>
  <c r="C16" i="17"/>
  <c r="E10" i="18"/>
  <c r="F14" i="23"/>
  <c r="C10" i="18"/>
  <c r="D14" i="23"/>
  <c r="H14" i="29"/>
  <c r="H16" i="29" s="1"/>
  <c r="G43" i="30"/>
  <c r="F9" i="23"/>
  <c r="C22" i="18"/>
  <c r="C23" i="18" s="1"/>
  <c r="F17" i="29"/>
  <c r="H17" i="29"/>
  <c r="F14" i="29"/>
  <c r="F16" i="29" s="1"/>
  <c r="J9" i="29"/>
  <c r="C18" i="18" s="1"/>
  <c r="C19" i="18" s="1"/>
  <c r="J12" i="29"/>
  <c r="E9" i="18" s="1"/>
  <c r="J13" i="29"/>
  <c r="C9" i="18" s="1"/>
  <c r="F6" i="23"/>
  <c r="F6" i="19"/>
  <c r="D6" i="19"/>
  <c r="D12" i="19" s="1"/>
  <c r="E6" i="16"/>
  <c r="C5" i="18" s="1"/>
  <c r="D9" i="19"/>
  <c r="F9" i="19"/>
  <c r="D16" i="29" l="1"/>
  <c r="E5" i="18"/>
  <c r="K25" i="34"/>
  <c r="F17" i="19"/>
  <c r="F19" i="19" s="1"/>
  <c r="G10" i="15" s="1"/>
  <c r="F12" i="19"/>
  <c r="K8" i="34"/>
  <c r="F12" i="23"/>
  <c r="K15" i="34"/>
  <c r="G23" i="15" s="1"/>
  <c r="D19" i="19"/>
  <c r="E10" i="15" s="1"/>
  <c r="I15" i="34"/>
  <c r="E23" i="15" s="1"/>
  <c r="J8" i="29"/>
  <c r="J14" i="29"/>
  <c r="G9" i="15"/>
  <c r="E18" i="15"/>
  <c r="D17" i="19"/>
  <c r="I8" i="34" s="1"/>
  <c r="E8" i="15"/>
  <c r="C14" i="18" l="1"/>
  <c r="I13" i="34"/>
  <c r="D6" i="23" s="1"/>
  <c r="D12" i="23" s="1"/>
  <c r="I25" i="34" s="1"/>
  <c r="I20" i="34"/>
  <c r="K13" i="34"/>
  <c r="K20" i="34"/>
  <c r="H23" i="15"/>
  <c r="J10" i="29"/>
  <c r="J16" i="29" s="1"/>
  <c r="E13" i="15" s="1"/>
  <c r="J17" i="29"/>
  <c r="H10" i="15"/>
  <c r="F6" i="26"/>
  <c r="E14" i="15" l="1"/>
  <c r="E9" i="15"/>
  <c r="F14" i="26"/>
  <c r="D24" i="23"/>
  <c r="G13" i="15"/>
  <c r="H13" i="15" s="1"/>
  <c r="E10" i="16"/>
  <c r="E19" i="18"/>
  <c r="D10" i="26" l="1"/>
  <c r="D11" i="26" s="1"/>
  <c r="E8" i="16" s="1"/>
  <c r="C13" i="18"/>
  <c r="H9" i="15"/>
  <c r="E11" i="15"/>
  <c r="E15" i="15" s="1"/>
  <c r="E7" i="16"/>
  <c r="D6" i="26"/>
  <c r="D14" i="26" l="1"/>
  <c r="E9" i="16"/>
  <c r="E11" i="16" s="1"/>
  <c r="E12" i="16"/>
  <c r="E20" i="15"/>
  <c r="G14" i="15"/>
  <c r="D13" i="23" l="1"/>
  <c r="D16" i="23" s="1"/>
  <c r="C7" i="18"/>
  <c r="C11" i="18" s="1"/>
  <c r="E13" i="16"/>
  <c r="G8" i="16"/>
  <c r="G9" i="16" s="1"/>
  <c r="G11" i="16" s="1"/>
  <c r="G18" i="15"/>
  <c r="F13" i="23" l="1"/>
  <c r="F16" i="23" s="1"/>
  <c r="E7" i="18"/>
  <c r="E11" i="18" s="1"/>
  <c r="E16" i="18" s="1"/>
  <c r="H18" i="15"/>
  <c r="C15" i="18"/>
  <c r="C16" i="18" s="1"/>
  <c r="E13" i="17"/>
  <c r="G13" i="17" s="1"/>
  <c r="C24" i="18" l="1"/>
  <c r="E15" i="17"/>
  <c r="G15" i="17" s="1"/>
  <c r="E23" i="18"/>
  <c r="B1" i="16"/>
  <c r="E16" i="17" l="1"/>
  <c r="G16" i="17" s="1"/>
  <c r="F24" i="23"/>
  <c r="F27" i="23" s="1"/>
  <c r="D25" i="23" s="1"/>
  <c r="G8" i="15"/>
  <c r="D27" i="23" l="1"/>
  <c r="E22" i="15" s="1"/>
  <c r="G22" i="15"/>
  <c r="G24" i="15" s="1"/>
  <c r="G11" i="15"/>
  <c r="G15" i="15" s="1"/>
  <c r="E24" i="15" l="1"/>
  <c r="E25" i="15" s="1"/>
  <c r="H22" i="15"/>
  <c r="A1" i="17"/>
  <c r="B2" i="16"/>
  <c r="A2" i="17" s="1"/>
  <c r="G20" i="15" l="1"/>
  <c r="G25" i="15" s="1"/>
  <c r="B1" i="18"/>
  <c r="B1" i="19" l="1"/>
  <c r="B2" i="18"/>
  <c r="B1" i="29" l="1"/>
  <c r="B1" i="26"/>
  <c r="B1" i="23"/>
  <c r="B1" i="34"/>
  <c r="B2" i="19"/>
  <c r="G13" i="16"/>
  <c r="B2" i="23" l="1"/>
  <c r="B2" i="26"/>
  <c r="B2" i="29"/>
  <c r="B2" i="34"/>
  <c r="E24" i="18"/>
  <c r="E26" i="18" s="1"/>
  <c r="C25" i="18" s="1"/>
  <c r="C26" i="18" l="1"/>
  <c r="E28" i="15" l="1"/>
  <c r="E29" i="15" s="1"/>
  <c r="E30" i="15" s="1"/>
  <c r="G29" i="15" l="1"/>
  <c r="G30" i="15" s="1"/>
</calcChain>
</file>

<file path=xl/sharedStrings.xml><?xml version="1.0" encoding="utf-8"?>
<sst xmlns="http://schemas.openxmlformats.org/spreadsheetml/2006/main" count="2063" uniqueCount="759">
  <si>
    <t>الأصـول الـمـتـداولـة</t>
  </si>
  <si>
    <t>مـجـمـوع الأصـول الـمـتـداولـة</t>
  </si>
  <si>
    <t>إيـضـاح</t>
  </si>
  <si>
    <t>الـمـجـمـــــــوع</t>
  </si>
  <si>
    <t xml:space="preserve"> </t>
  </si>
  <si>
    <t>رأس المال</t>
  </si>
  <si>
    <t>حـقـوق الملكية</t>
  </si>
  <si>
    <t>مـجـمـوع حـقـوق الملكية</t>
  </si>
  <si>
    <t>(جميع المبالغ بالريال السعودي)</t>
  </si>
  <si>
    <t>نقد وما في حكمه</t>
  </si>
  <si>
    <t>إيرادات النشاط</t>
  </si>
  <si>
    <t>تكاليف النشاط</t>
  </si>
  <si>
    <t>المجموع</t>
  </si>
  <si>
    <t>إضافات</t>
  </si>
  <si>
    <t>صافي القيمة الدفترية :</t>
  </si>
  <si>
    <t>قيمة الحصص</t>
  </si>
  <si>
    <t>التكلفة :</t>
  </si>
  <si>
    <t>حجم التعامل</t>
  </si>
  <si>
    <t>طبيعـــــــــــة المعاملة</t>
  </si>
  <si>
    <t>أتعاب مهنية مستحقة</t>
  </si>
  <si>
    <t>مخصص منافع الموظفين</t>
  </si>
  <si>
    <t>مجمل الربح</t>
  </si>
  <si>
    <t>رسوم حكومية واشتراكات</t>
  </si>
  <si>
    <t>تعديلات</t>
  </si>
  <si>
    <t>31 ديسمبر 2023م</t>
  </si>
  <si>
    <t>النقــد ومــا في حكمــه في أخر السنة / الفترة</t>
  </si>
  <si>
    <t>نقد لدى البنوك</t>
  </si>
  <si>
    <t>اسم الحساب</t>
  </si>
  <si>
    <t>المخزون</t>
  </si>
  <si>
    <t>المبيعات</t>
  </si>
  <si>
    <t>الصندوق</t>
  </si>
  <si>
    <t>قـائـمـة الـمـركــز الـمـالـي كما فــي 31 ديـسـمـــبـر 2024م</t>
  </si>
  <si>
    <t>31 ديسمبر 2024م</t>
  </si>
  <si>
    <t>الرصيد كما في 31 ديسمبر 2023م</t>
  </si>
  <si>
    <t>تأمينات اجتماعية</t>
  </si>
  <si>
    <t>نهاية الخدمة</t>
  </si>
  <si>
    <t>الرصيد كما في 31 ديسمبر 2024م</t>
  </si>
  <si>
    <t>مؤسسة بيارق بلادي للمقاولات - رقم الضريبة 300533077300003</t>
  </si>
  <si>
    <t>ميزان المراجعة للحسابات</t>
  </si>
  <si>
    <t>الفتره 01/01/2024 - 31/12/2024</t>
  </si>
  <si>
    <t>رصيد الجانب المدين اول الفتره</t>
  </si>
  <si>
    <t>رصيد الجانب الدائن اول الفتره</t>
  </si>
  <si>
    <t>الرصيد الأفتتاحي</t>
  </si>
  <si>
    <t>حركة "العمليات"- الجانب المدين</t>
  </si>
  <si>
    <t>حركة "العمليات"- الجانب الدائن</t>
  </si>
  <si>
    <t>إغلاق - الجانب المدين</t>
  </si>
  <si>
    <t>إغلاق - الجانب الدائن</t>
  </si>
  <si>
    <t>الرصيد الختامى</t>
  </si>
  <si>
    <t>0.11</t>
  </si>
  <si>
    <t>0.00</t>
  </si>
  <si>
    <t>23,000.00</t>
  </si>
  <si>
    <t>سيارة ريوا</t>
  </si>
  <si>
    <t>14,000.00</t>
  </si>
  <si>
    <t>السيارة الكليسر بيكب دوج موديل 2019 رقم (1)</t>
  </si>
  <si>
    <t>50,000.00</t>
  </si>
  <si>
    <t>حـ / سيارة تاتا موديل 2022 (رقم 1 R)</t>
  </si>
  <si>
    <t>48,700.00</t>
  </si>
  <si>
    <t>حـ / سيارة تاتا موديل 2022 (رقم 2 F)</t>
  </si>
  <si>
    <t>حـ / سيارة تاتا موديل 2023 (رقم 3 A)</t>
  </si>
  <si>
    <t>45,652.17</t>
  </si>
  <si>
    <t>حـ / سيارة تاتا موديل 2023 (رقم 4 H)</t>
  </si>
  <si>
    <t>47,217.39</t>
  </si>
  <si>
    <t>حـ / سيارة تاتا موديل 2023 (رقم 5)</t>
  </si>
  <si>
    <t>42,000.00</t>
  </si>
  <si>
    <t>حـ / سيارة اورفان نسيان موديل 2007</t>
  </si>
  <si>
    <t>حـ / سيارة نيسان صني موديل 2014 (1)</t>
  </si>
  <si>
    <t>25,000.00</t>
  </si>
  <si>
    <t>حـ / سيارة نيسان صني موديل 2015 (2)</t>
  </si>
  <si>
    <t>حـ / سيارة دودج بيكب موديل 2017 رقم (2)</t>
  </si>
  <si>
    <t>44,600.00</t>
  </si>
  <si>
    <t>حـ / سيارة دودج بيكب موديل 2019 رقم (3)</t>
  </si>
  <si>
    <t>47,000.00</t>
  </si>
  <si>
    <t>حـ / سيارة نيسان صني موديل 2019 (3) رل ك 5128</t>
  </si>
  <si>
    <t>33,500.00</t>
  </si>
  <si>
    <t>حـ / سيارة نيسان سنترا موديل 2020 (1) ر م ق 9146</t>
  </si>
  <si>
    <t>40,000.00</t>
  </si>
  <si>
    <t>حـ / سيارة نيسان صني موديل 2019 (4) ر ن ل 8292</t>
  </si>
  <si>
    <t>32,000.00</t>
  </si>
  <si>
    <t>حـ / سيارة تويوتا ياريس موديل 2020 (1) ر ك ط 4521</t>
  </si>
  <si>
    <t>تحسينات مباني</t>
  </si>
  <si>
    <t>10,300.00</t>
  </si>
  <si>
    <t>العدد والادوات</t>
  </si>
  <si>
    <t>8,160.00</t>
  </si>
  <si>
    <t>1,267.00</t>
  </si>
  <si>
    <t>اثاث المكتب</t>
  </si>
  <si>
    <t>22,751.39</t>
  </si>
  <si>
    <t xml:space="preserve">الاجهزة الكهربائية </t>
  </si>
  <si>
    <t>5,498.27</t>
  </si>
  <si>
    <t>6,765.27</t>
  </si>
  <si>
    <t>30,230,805.33</t>
  </si>
  <si>
    <t>28,776,173.04</t>
  </si>
  <si>
    <t>1,454,632.29</t>
  </si>
  <si>
    <t>الخزينة</t>
  </si>
  <si>
    <t>مصرف الانماء</t>
  </si>
  <si>
    <t>4,996.15</t>
  </si>
  <si>
    <t>1,389,171.04</t>
  </si>
  <si>
    <t>1,369,419.18</t>
  </si>
  <si>
    <t>1,394,167.19</t>
  </si>
  <si>
    <t>24,748.01</t>
  </si>
  <si>
    <t>البنك السعودي</t>
  </si>
  <si>
    <t>411,162.36</t>
  </si>
  <si>
    <t>13,387,945.14</t>
  </si>
  <si>
    <t>12,751,902.42</t>
  </si>
  <si>
    <t>13,799,107.50</t>
  </si>
  <si>
    <t>1,047,205.08</t>
  </si>
  <si>
    <t>بـــــــــــنك الـــــــــبلاد</t>
  </si>
  <si>
    <t>1,343,962.97</t>
  </si>
  <si>
    <t>21,789,736.02</t>
  </si>
  <si>
    <t>20,041,401.92</t>
  </si>
  <si>
    <t>23,133,698.99</t>
  </si>
  <si>
    <t>3,092,297.07</t>
  </si>
  <si>
    <t>الشركة الوطنية للتنمية الزراعية (نادك)</t>
  </si>
  <si>
    <t>793,357.41</t>
  </si>
  <si>
    <t>15,861,504.93</t>
  </si>
  <si>
    <t>16,048,908.94</t>
  </si>
  <si>
    <t>16,654,862.34</t>
  </si>
  <si>
    <t>605,953.40</t>
  </si>
  <si>
    <t>الشركة السعودية لمعدات الديزل المحدودة (رقم 1)</t>
  </si>
  <si>
    <t>115.00</t>
  </si>
  <si>
    <t>113.85</t>
  </si>
  <si>
    <t>1.15</t>
  </si>
  <si>
    <t>شركة أسواق عبدالله العثيم</t>
  </si>
  <si>
    <t>2,261,067.49</t>
  </si>
  <si>
    <t>23,484,940.76</t>
  </si>
  <si>
    <t>22,871,693.92</t>
  </si>
  <si>
    <t>25,746,008.25</t>
  </si>
  <si>
    <t>2,874,314.33</t>
  </si>
  <si>
    <t xml:space="preserve">شركة التوكيلا العالمية لسيارات المحدودة </t>
  </si>
  <si>
    <t>(0.11)</t>
  </si>
  <si>
    <t>633,296.98</t>
  </si>
  <si>
    <t>532,444.61</t>
  </si>
  <si>
    <t>532,444.72</t>
  </si>
  <si>
    <t>100,852.26</t>
  </si>
  <si>
    <t>الادارة العامة للتدريب التقني والمهني بمنطقةالرياض</t>
  </si>
  <si>
    <t>1,380.00</t>
  </si>
  <si>
    <t>شركة نجم لخدمات التأمين</t>
  </si>
  <si>
    <t>8,625.00</t>
  </si>
  <si>
    <t>شــــــــــــــركة الدكـــــــــــان المحدودة</t>
  </si>
  <si>
    <t>1,556,027.12</t>
  </si>
  <si>
    <t>1,403,890.11</t>
  </si>
  <si>
    <t>152,137.01</t>
  </si>
  <si>
    <t>شــــــــركة المراعـــــــــي</t>
  </si>
  <si>
    <t>151,800.00</t>
  </si>
  <si>
    <t>جمعية العناية بمساجد الطرق</t>
  </si>
  <si>
    <t>6,243,588.79</t>
  </si>
  <si>
    <t>6,122,704.72</t>
  </si>
  <si>
    <t>120,884.07</t>
  </si>
  <si>
    <t xml:space="preserve">شركة أي اف أس آي أم لادارة المرافق </t>
  </si>
  <si>
    <t>261,126.67</t>
  </si>
  <si>
    <t>85,023.23</t>
  </si>
  <si>
    <t>176,103.44</t>
  </si>
  <si>
    <t>شركة محطة زيت الجري للمحروقات</t>
  </si>
  <si>
    <t>16,513.42</t>
  </si>
  <si>
    <t>جمعية الدعوة والإرشاد وتوعية الجاليات بالروضة</t>
  </si>
  <si>
    <t>103,293.00</t>
  </si>
  <si>
    <t>1.00</t>
  </si>
  <si>
    <t>3,564,413.12</t>
  </si>
  <si>
    <t>3,564,414.00</t>
  </si>
  <si>
    <t>3,564,414.12</t>
  </si>
  <si>
    <t>0.12</t>
  </si>
  <si>
    <t>ضريبة المشتريات</t>
  </si>
  <si>
    <t>م. ايجار المكتب المدفوع مقدما</t>
  </si>
  <si>
    <t>4,000.00</t>
  </si>
  <si>
    <t>34,000.00</t>
  </si>
  <si>
    <t>32,334.00</t>
  </si>
  <si>
    <t>38,000.00</t>
  </si>
  <si>
    <t>5,666.00</t>
  </si>
  <si>
    <t>م ايجار السكن المدفوع مقدما</t>
  </si>
  <si>
    <t>23,333.32</t>
  </si>
  <si>
    <t>17,500.00</t>
  </si>
  <si>
    <t>29,166.72</t>
  </si>
  <si>
    <t>40,833.32</t>
  </si>
  <si>
    <t>11,666.60</t>
  </si>
  <si>
    <t>م تامين طبي مدفوع مقدما</t>
  </si>
  <si>
    <t>23,511.50</t>
  </si>
  <si>
    <t>25,072.00</t>
  </si>
  <si>
    <t>32,588.55</t>
  </si>
  <si>
    <t>48,583.50</t>
  </si>
  <si>
    <t>15,994.95</t>
  </si>
  <si>
    <t>عهدة المحاسب / عثمان</t>
  </si>
  <si>
    <t>66,069.62</t>
  </si>
  <si>
    <t>3,615,490.80</t>
  </si>
  <si>
    <t>3,680,638.48</t>
  </si>
  <si>
    <t>3,681,560.42</t>
  </si>
  <si>
    <t>921.94</t>
  </si>
  <si>
    <t>سلفة / امير</t>
  </si>
  <si>
    <t>13,963.00</t>
  </si>
  <si>
    <t>2,529.00</t>
  </si>
  <si>
    <t>11,434.00</t>
  </si>
  <si>
    <t xml:space="preserve">عهدة م / محمود </t>
  </si>
  <si>
    <t>95,412.98</t>
  </si>
  <si>
    <t>186,276.62</t>
  </si>
  <si>
    <t>437,680.04</t>
  </si>
  <si>
    <t>281,689.60</t>
  </si>
  <si>
    <t>(155,990.44)</t>
  </si>
  <si>
    <t xml:space="preserve">سلفة الفنى / سيد الشحات </t>
  </si>
  <si>
    <t>1,017.50</t>
  </si>
  <si>
    <t>سلفة الفنى / محمد فتوح المصرى</t>
  </si>
  <si>
    <t>1,087.50</t>
  </si>
  <si>
    <t>سلفة الفني البنغالي / MD SHAKIL</t>
  </si>
  <si>
    <t>700.00</t>
  </si>
  <si>
    <t xml:space="preserve">سلفة السيد / ياسر فصيل </t>
  </si>
  <si>
    <t>3,023.00</t>
  </si>
  <si>
    <t>1,458.20</t>
  </si>
  <si>
    <t>3,523.00</t>
  </si>
  <si>
    <t>4,481.20</t>
  </si>
  <si>
    <t>958.20</t>
  </si>
  <si>
    <t>سلفة م / ابراهيم عبدالحفيظ</t>
  </si>
  <si>
    <t>1,610.00</t>
  </si>
  <si>
    <t>5,000.00</t>
  </si>
  <si>
    <t>5,110.00</t>
  </si>
  <si>
    <t>6,610.00</t>
  </si>
  <si>
    <t>1,500.00</t>
  </si>
  <si>
    <t xml:space="preserve">عـــــــــــــهدة م / أيمـــــــــــــن </t>
  </si>
  <si>
    <t>6,847,087.65</t>
  </si>
  <si>
    <t>6,837,730.16</t>
  </si>
  <si>
    <t>9,357.49</t>
  </si>
  <si>
    <t>سلفة الفني محمود شعبان</t>
  </si>
  <si>
    <t>312.50</t>
  </si>
  <si>
    <t>1,000.00</t>
  </si>
  <si>
    <t>1,312.50</t>
  </si>
  <si>
    <t>سلفة م محمد المصري</t>
  </si>
  <si>
    <t>1,010.00</t>
  </si>
  <si>
    <t>100.00</t>
  </si>
  <si>
    <t>1,110.00</t>
  </si>
  <si>
    <t>سلفة  م / عمرو دراز</t>
  </si>
  <si>
    <t>3,358.44</t>
  </si>
  <si>
    <t>سلفة الكهربائي - برسات</t>
  </si>
  <si>
    <t>900.00</t>
  </si>
  <si>
    <t>ســــــــلفة الفني - رجـــــــــا</t>
  </si>
  <si>
    <t>1,355.00</t>
  </si>
  <si>
    <t>1,100.00</t>
  </si>
  <si>
    <t>255.00</t>
  </si>
  <si>
    <t>سلفة الفني / خاجة شيخ فني م نيوم</t>
  </si>
  <si>
    <t>سلفة الفني /  أرشاد خان فني م نيوم</t>
  </si>
  <si>
    <t>1,200.00</t>
  </si>
  <si>
    <t>سلفة الفني / جولفام حسن فني م نيوم</t>
  </si>
  <si>
    <t>750.00</t>
  </si>
  <si>
    <t>350.00</t>
  </si>
  <si>
    <t>400.00</t>
  </si>
  <si>
    <t>سلفة الفني / سول_مانوج ياداف</t>
  </si>
  <si>
    <t>300.00</t>
  </si>
  <si>
    <t>سلفة الفني / عمر اعظم</t>
  </si>
  <si>
    <t xml:space="preserve">سلفة الفني راشد الباكستاني </t>
  </si>
  <si>
    <t>2,000.00</t>
  </si>
  <si>
    <t xml:space="preserve">سلفة الفني محمد أنصار </t>
  </si>
  <si>
    <t>سلفة الفني  إقبال أنصاري</t>
  </si>
  <si>
    <t>سلفة الفني أختر علم</t>
  </si>
  <si>
    <t>سلفة شمس الشكري</t>
  </si>
  <si>
    <t>اتعاب مكتب المراجعه المستحقه</t>
  </si>
  <si>
    <t>10,000.00</t>
  </si>
  <si>
    <t>(10,000.00)</t>
  </si>
  <si>
    <t>13,000.00</t>
  </si>
  <si>
    <t>(13,000.00)</t>
  </si>
  <si>
    <t xml:space="preserve">رواتب مستحقة </t>
  </si>
  <si>
    <t>95,250.00</t>
  </si>
  <si>
    <t>(95,250.00)</t>
  </si>
  <si>
    <t>1,369,868.00</t>
  </si>
  <si>
    <t>1,439,268.00</t>
  </si>
  <si>
    <t>1,534,518.00</t>
  </si>
  <si>
    <t>(164,650.00)</t>
  </si>
  <si>
    <t>زكاء العام مستحقة</t>
  </si>
  <si>
    <t>98,406.98</t>
  </si>
  <si>
    <t>(98,406.98)</t>
  </si>
  <si>
    <t>209,282.23</t>
  </si>
  <si>
    <t>307,689.21</t>
  </si>
  <si>
    <t>(209,282.23)</t>
  </si>
  <si>
    <t>دعم طاقات مستحقة (هدف)</t>
  </si>
  <si>
    <t>58,500.00</t>
  </si>
  <si>
    <t xml:space="preserve">م / تامينات اجتماعية مستحقة </t>
  </si>
  <si>
    <t>7,906.76</t>
  </si>
  <si>
    <t>(7,906.76)</t>
  </si>
  <si>
    <t>13,658.58</t>
  </si>
  <si>
    <t>21,565.34</t>
  </si>
  <si>
    <t>(13,658.58)</t>
  </si>
  <si>
    <t>م / ساعات العمل الاضافية مستحقة</t>
  </si>
  <si>
    <t>29,248.40</t>
  </si>
  <si>
    <t xml:space="preserve">شركة الرسمة الفريدة التجارية </t>
  </si>
  <si>
    <t>16,642.56</t>
  </si>
  <si>
    <t>شركة الدريس للخدمات البترولية و النقليات</t>
  </si>
  <si>
    <t>57,100.00</t>
  </si>
  <si>
    <t>شركة الزامل للمكيفات المركزية شركة شخص واحد</t>
  </si>
  <si>
    <t>9,430.00</t>
  </si>
  <si>
    <t>مؤسسة مهارات الرمز المتكامل للمقاولات</t>
  </si>
  <si>
    <t>556,588.25</t>
  </si>
  <si>
    <t xml:space="preserve">شركة صفوة البراق للتجاره و بيع المواد الكهربائية </t>
  </si>
  <si>
    <t>75,663.08</t>
  </si>
  <si>
    <t>(75,663.08)</t>
  </si>
  <si>
    <t>2,053,104.73</t>
  </si>
  <si>
    <t>2,000,521.03</t>
  </si>
  <si>
    <t>2,076,184.11</t>
  </si>
  <si>
    <t>(23,079.38)</t>
  </si>
  <si>
    <t>فرع مؤسسة تاج العثماني لانظمة السلامة</t>
  </si>
  <si>
    <t>4,450.00</t>
  </si>
  <si>
    <t>(4,450.00)</t>
  </si>
  <si>
    <t>108,951.00</t>
  </si>
  <si>
    <t>79,501.00</t>
  </si>
  <si>
    <t>83,951.00</t>
  </si>
  <si>
    <t>مؤسسه ابراج الماسه للمقاولات</t>
  </si>
  <si>
    <t>446,000.00</t>
  </si>
  <si>
    <t>232,120.14</t>
  </si>
  <si>
    <t>213,879.86</t>
  </si>
  <si>
    <t>شركة إحساس الشروق للمقاولات</t>
  </si>
  <si>
    <t>26,693.50</t>
  </si>
  <si>
    <t>(26,693.50)</t>
  </si>
  <si>
    <t>27,700.00</t>
  </si>
  <si>
    <t>1,006.50</t>
  </si>
  <si>
    <t>شركة رندا للتجارة والمقاولات المحدودة</t>
  </si>
  <si>
    <t>116,495.10</t>
  </si>
  <si>
    <t>شركة قواطع البناء للتجارة</t>
  </si>
  <si>
    <t>2,486.54</t>
  </si>
  <si>
    <t>مؤسسة يحي المصعبي للتجارة</t>
  </si>
  <si>
    <t>1,449.00</t>
  </si>
  <si>
    <t>مؤسسة أمان الخالد للمقاولات</t>
  </si>
  <si>
    <t>31,740.00</t>
  </si>
  <si>
    <t>شركة ابداع الحلول للمقاولات</t>
  </si>
  <si>
    <t>60,399.72</t>
  </si>
  <si>
    <t>مؤسسة التسوق المتحدة العربية للتجارة</t>
  </si>
  <si>
    <t>33,520.36</t>
  </si>
  <si>
    <t>شركة البروج السعودية المحدودة</t>
  </si>
  <si>
    <t>90,468.11</t>
  </si>
  <si>
    <t>الشركة العربية السعودية للتأمين التعاوني (سايكو)</t>
  </si>
  <si>
    <t>15,457.52</t>
  </si>
  <si>
    <t>مؤسسة بناء الشمال للمقاولات</t>
  </si>
  <si>
    <t>121,357.32</t>
  </si>
  <si>
    <t>شركة امواج العرب المحدودة</t>
  </si>
  <si>
    <t>79,407.00</t>
  </si>
  <si>
    <t>مؤسسة دار البارز للمقاولات</t>
  </si>
  <si>
    <t>37,145.00</t>
  </si>
  <si>
    <t>مصنع الـــــــــعضيب للخرسانة الجاهزة والبلوك</t>
  </si>
  <si>
    <t>468,428.00</t>
  </si>
  <si>
    <t>465,871.04</t>
  </si>
  <si>
    <t>2,556.96</t>
  </si>
  <si>
    <t>شركة الدسر للمنتجات المعدنية</t>
  </si>
  <si>
    <t>693,038.38</t>
  </si>
  <si>
    <t>مصنع انفال السعودي للابواب</t>
  </si>
  <si>
    <t>79,447.70</t>
  </si>
  <si>
    <t>مؤسسة ابكر عثمان شوكي للمقاولات</t>
  </si>
  <si>
    <t>186,338.00</t>
  </si>
  <si>
    <t>186,337.99</t>
  </si>
  <si>
    <t>0.01</t>
  </si>
  <si>
    <t>مؤسسة قوة المولدات التجارية 1</t>
  </si>
  <si>
    <t>350,750.00</t>
  </si>
  <si>
    <t>مؤسسة امجاد المساندة للتجارة</t>
  </si>
  <si>
    <t>627,296.47</t>
  </si>
  <si>
    <t>شركة نمار السلي للتجارة</t>
  </si>
  <si>
    <t>1,759,646.23</t>
  </si>
  <si>
    <t>مصنع شركة تداين للخرسانة</t>
  </si>
  <si>
    <t>93,739.00</t>
  </si>
  <si>
    <t>شركة الرقيبة للبيوت الجاهزة</t>
  </si>
  <si>
    <t>62,385.00</t>
  </si>
  <si>
    <t>شركة الـــــــــــــسرو التجارية</t>
  </si>
  <si>
    <t>104,832.28</t>
  </si>
  <si>
    <t>مؤسسة رائدة الانجاز</t>
  </si>
  <si>
    <t>437,182.40</t>
  </si>
  <si>
    <t>434,723.87</t>
  </si>
  <si>
    <t>2,458.53</t>
  </si>
  <si>
    <t>مؤسسة سلوي سالم على الصبياني</t>
  </si>
  <si>
    <t>1,036,321.35</t>
  </si>
  <si>
    <t>شركة توريدات الدقيقة للتجارة</t>
  </si>
  <si>
    <t>282,564.17</t>
  </si>
  <si>
    <t>مؤسسة فارس حمد بن قاسم الخالدي للمقاولات</t>
  </si>
  <si>
    <t>162,591.00</t>
  </si>
  <si>
    <t>مؤسسة سفوف الشرق للتجارة</t>
  </si>
  <si>
    <t>184,939.45</t>
  </si>
  <si>
    <t>شركة جلوبال جنرال تريدنج</t>
  </si>
  <si>
    <t>187,782.40</t>
  </si>
  <si>
    <t>مصنع الجزيرة للدهانات</t>
  </si>
  <si>
    <t>49,049.50</t>
  </si>
  <si>
    <t xml:space="preserve">مؤسسة روابي المعمار للمقاولات </t>
  </si>
  <si>
    <t>195,500.00</t>
  </si>
  <si>
    <t xml:space="preserve">مؤسسة عبد العزيز الجبرين </t>
  </si>
  <si>
    <t>60,598.10</t>
  </si>
  <si>
    <t>مؤسسة سواعد اليسر للتجارة</t>
  </si>
  <si>
    <t>361,933.75</t>
  </si>
  <si>
    <t>مؤسسة فهد يحي الصبياني للتجارة</t>
  </si>
  <si>
    <t>2,883,658.35</t>
  </si>
  <si>
    <t>مؤسسة عيدة حسن عبدالله الجيزاني</t>
  </si>
  <si>
    <t>1,826,691.35</t>
  </si>
  <si>
    <t>مصنع قمة الانظمة للتجارة</t>
  </si>
  <si>
    <t>78,200.00</t>
  </si>
  <si>
    <t>شركة مجرة السماء للمواد العزل</t>
  </si>
  <si>
    <t>56,725.00</t>
  </si>
  <si>
    <t>مصنع روائع الحنين للمنتجات المعدنية</t>
  </si>
  <si>
    <t>43,081.00</t>
  </si>
  <si>
    <t>مؤسسة منارة الطريق للمقاولات</t>
  </si>
  <si>
    <t>391,676.00</t>
  </si>
  <si>
    <t>458,390.00</t>
  </si>
  <si>
    <t>(66,714.00)</t>
  </si>
  <si>
    <t>مصنع شركة دلبا الصناعية للمنتجات الخرسانية</t>
  </si>
  <si>
    <t>95,291.00</t>
  </si>
  <si>
    <t xml:space="preserve">شركة ركن  انفال </t>
  </si>
  <si>
    <t>280,000.00</t>
  </si>
  <si>
    <t>شركة انارة الحزم للتجارة الادوات الكهربائية</t>
  </si>
  <si>
    <t>771,574.82</t>
  </si>
  <si>
    <t>مؤسسة عصام باجنيد التجارية</t>
  </si>
  <si>
    <t>89,927.00</t>
  </si>
  <si>
    <t>مؤسسة القطب التجارية</t>
  </si>
  <si>
    <t>354,420.00</t>
  </si>
  <si>
    <t>374,273.90</t>
  </si>
  <si>
    <t>(19,853.90)</t>
  </si>
  <si>
    <t>مؤسسة مدراج الانجاز للمقاولات</t>
  </si>
  <si>
    <t>101,575.00</t>
  </si>
  <si>
    <t>101,574.95</t>
  </si>
  <si>
    <t>0.05</t>
  </si>
  <si>
    <t>مؤسسة منارة التيار للتجارة</t>
  </si>
  <si>
    <t>51,175.00</t>
  </si>
  <si>
    <t>مجموعة العطيشان للسلامة</t>
  </si>
  <si>
    <t>27,318.80</t>
  </si>
  <si>
    <t>شركة بوبا العربية للتامين التعاوني</t>
  </si>
  <si>
    <t>29,334.79</t>
  </si>
  <si>
    <t>مؤسسة وحدة المرافق للمقاولات</t>
  </si>
  <si>
    <t>100,000.00</t>
  </si>
  <si>
    <t>شركة صقور المعادن المحدودة</t>
  </si>
  <si>
    <t>999,988.25</t>
  </si>
  <si>
    <t>مؤسسة نديم الهجرسي لتجارة الجملة والتجزئة</t>
  </si>
  <si>
    <t>525,884.00</t>
  </si>
  <si>
    <t>525,883.50</t>
  </si>
  <si>
    <t>0.50</t>
  </si>
  <si>
    <t>شركة اللوحة الاولي</t>
  </si>
  <si>
    <t>287,236.00</t>
  </si>
  <si>
    <t>253,172.50</t>
  </si>
  <si>
    <t>34,063.50</t>
  </si>
  <si>
    <t xml:space="preserve">شركة كارير </t>
  </si>
  <si>
    <t>85,100.00</t>
  </si>
  <si>
    <t>شركة تبارك المميزة التجارية</t>
  </si>
  <si>
    <t>277,426.58</t>
  </si>
  <si>
    <t>شركة الحلول الحديدية للتجارة</t>
  </si>
  <si>
    <t>39,830.00</t>
  </si>
  <si>
    <t>مجموعة العجلان المحدودة</t>
  </si>
  <si>
    <t>26,461.00</t>
  </si>
  <si>
    <t>شركة الفوزان للتجارة والصناعة</t>
  </si>
  <si>
    <t>39,571.50</t>
  </si>
  <si>
    <t>428.50</t>
  </si>
  <si>
    <t xml:space="preserve">مؤسسة شوق مسفر الجيزانى للمقاولات </t>
  </si>
  <si>
    <t>760,017.25</t>
  </si>
  <si>
    <t>309,549.24</t>
  </si>
  <si>
    <t>(309,549.24)</t>
  </si>
  <si>
    <t>(177,967.10)</t>
  </si>
  <si>
    <t>ضريبة المبيعات</t>
  </si>
  <si>
    <t>6,255,327.07</t>
  </si>
  <si>
    <t>تسوية الضريبة</t>
  </si>
  <si>
    <t>1,255,149.31</t>
  </si>
  <si>
    <t>1,123,567.17</t>
  </si>
  <si>
    <t>1,433,116.41</t>
  </si>
  <si>
    <t>3,000.00</t>
  </si>
  <si>
    <t>81,359.80</t>
  </si>
  <si>
    <t>(81,359.80)</t>
  </si>
  <si>
    <t>76,925.00</t>
  </si>
  <si>
    <t>158,284.80</t>
  </si>
  <si>
    <t>(158,284.80)</t>
  </si>
  <si>
    <t>مخصص مكافاة نهاية الخدمة</t>
  </si>
  <si>
    <t>مجمع اهلاك السيارات</t>
  </si>
  <si>
    <t>52,991.68</t>
  </si>
  <si>
    <t>(52,991.68)</t>
  </si>
  <si>
    <t>85,292.62</t>
  </si>
  <si>
    <t>138,284.30</t>
  </si>
  <si>
    <t>(135,284.30)</t>
  </si>
  <si>
    <t>مجمع اهلاك الاثاث والمفروشات</t>
  </si>
  <si>
    <t>11,344.04</t>
  </si>
  <si>
    <t>(11,344.04)</t>
  </si>
  <si>
    <t>5,650.00</t>
  </si>
  <si>
    <t>16,994.04</t>
  </si>
  <si>
    <t>(16,994.04)</t>
  </si>
  <si>
    <t>مجمع اهلاك العدد والادوات</t>
  </si>
  <si>
    <t>4,896.00</t>
  </si>
  <si>
    <t>(4,896.00)</t>
  </si>
  <si>
    <t>1,632.00</t>
  </si>
  <si>
    <t>6,528.00</t>
  </si>
  <si>
    <t>(6,528.00)</t>
  </si>
  <si>
    <t>مجمع اهلاك تحسينات المباني</t>
  </si>
  <si>
    <t>3,674.00</t>
  </si>
  <si>
    <t>(3,674.00)</t>
  </si>
  <si>
    <t>2,060.00</t>
  </si>
  <si>
    <t>5,734.00</t>
  </si>
  <si>
    <t>(5,734.00)</t>
  </si>
  <si>
    <t>418.00</t>
  </si>
  <si>
    <t>235,940.73</t>
  </si>
  <si>
    <t>راس المال</t>
  </si>
  <si>
    <t>60,000.00</t>
  </si>
  <si>
    <t>(60,000.00)</t>
  </si>
  <si>
    <t>حساب الجاري</t>
  </si>
  <si>
    <t>881,477.63</t>
  </si>
  <si>
    <t>(881,477.63)</t>
  </si>
  <si>
    <t>1,117,418.36</t>
  </si>
  <si>
    <t>(1,117,000.36)</t>
  </si>
  <si>
    <t>ارباح / وخسائر السنة</t>
  </si>
  <si>
    <t>3,649,914.70</t>
  </si>
  <si>
    <t>(3,649,914.70)</t>
  </si>
  <si>
    <t>حـ / مصروفات المواد (تشغيلية)</t>
  </si>
  <si>
    <t>99,233.09</t>
  </si>
  <si>
    <t>حـ / مصروفات ايجار عددت ومعدات ( تشغيلية)</t>
  </si>
  <si>
    <t>18,534.01</t>
  </si>
  <si>
    <t>حـ / مصروفات ايوا واعاشة ( تشغيلية )</t>
  </si>
  <si>
    <t>67,062.95</t>
  </si>
  <si>
    <t>حـ / مصروفات حوافز وعمولات ( تشغيلية )</t>
  </si>
  <si>
    <t xml:space="preserve">حــ / مصروفات ساعات العمل الاضافية ( تشغيلية ) </t>
  </si>
  <si>
    <t>حـ / مصروفات وجبات العاملين (تشغيلية )</t>
  </si>
  <si>
    <t>80,254.71</t>
  </si>
  <si>
    <t>حـ / مصروفات السفر والتنقل ( تشغيلية )</t>
  </si>
  <si>
    <t>39,767.74</t>
  </si>
  <si>
    <t>حــ / مصروفات المحروقات ( تشغيلية )</t>
  </si>
  <si>
    <t>69,167.26</t>
  </si>
  <si>
    <t>حـ / مصروفات تنقل لموزين ( تشغيلية )</t>
  </si>
  <si>
    <t>11,948.46</t>
  </si>
  <si>
    <t>حـ / مصروفات الصيانة ( تشغيلية)</t>
  </si>
  <si>
    <t>حـ / مصروفات النظافة ونقل المخلفات ( تشغيلية)</t>
  </si>
  <si>
    <t>13,793.68</t>
  </si>
  <si>
    <t>حـ / مصروفات المصنعيات ( تشغيلية)</t>
  </si>
  <si>
    <t>348,566.92</t>
  </si>
  <si>
    <t>حـ / مصروفات النقل والترحيل ( تشغيلية</t>
  </si>
  <si>
    <t>6,850.05</t>
  </si>
  <si>
    <t>حـ / مصروفات المواد والـــــخامات ( تشغيلية)</t>
  </si>
  <si>
    <t>22,955,319.59</t>
  </si>
  <si>
    <t>77,139.00</t>
  </si>
  <si>
    <t>22,878,180.59</t>
  </si>
  <si>
    <t>حـ / مصروفات قطع غيار سيارات ( تشغيلية)</t>
  </si>
  <si>
    <t>32,002.17</t>
  </si>
  <si>
    <t>حـ / صيانة ومصنعيات سيارات ( تشغيلية)</t>
  </si>
  <si>
    <t>19,034.01</t>
  </si>
  <si>
    <t>18,034.01</t>
  </si>
  <si>
    <t>حـ / مصروفات ايجار السيارات ( تشغيلية )</t>
  </si>
  <si>
    <t>10,337.80</t>
  </si>
  <si>
    <t>حـ / مــــــــــصروفات تشغـــيلية متنوعــــــة</t>
  </si>
  <si>
    <t>5,186.58</t>
  </si>
  <si>
    <t>حـ / مصروفات غيار زيوت السيارات تشغيلية</t>
  </si>
  <si>
    <t>19,764.00</t>
  </si>
  <si>
    <t>حــ / الرواتب والاجور تشغيلية ( تشغيلية )</t>
  </si>
  <si>
    <t>1,613,205.00</t>
  </si>
  <si>
    <t>1,554,705.00</t>
  </si>
  <si>
    <t>حـ / اتعاب مكاتب هندسية استشارية (تشغيلية)</t>
  </si>
  <si>
    <t>7,300.00</t>
  </si>
  <si>
    <t>حـــ / منصة مدد رفع ملف الرواتب</t>
  </si>
  <si>
    <t>1,860.00</t>
  </si>
  <si>
    <t xml:space="preserve">حـ / مصروفات مطبوعات تشغيلية </t>
  </si>
  <si>
    <t>2,044.67</t>
  </si>
  <si>
    <t xml:space="preserve">حـــ / مصروفات البريد تشغيلية </t>
  </si>
  <si>
    <t>3,832.17</t>
  </si>
  <si>
    <t>حـ / مصروفات مصنعيات صيانة تشغيلية</t>
  </si>
  <si>
    <t>919.17</t>
  </si>
  <si>
    <t>ح / مصروف الزكاة</t>
  </si>
  <si>
    <t>مصروف مكافاة نهاية الخدمة</t>
  </si>
  <si>
    <t>حــ / مصروفات مواد وعدد مستهلكة</t>
  </si>
  <si>
    <t>28,116.61</t>
  </si>
  <si>
    <t>3,900.00</t>
  </si>
  <si>
    <t>حـ / مصروفات الايجار</t>
  </si>
  <si>
    <t>138,846.72</t>
  </si>
  <si>
    <t>حـ / مدفوعات رسوم حكومية</t>
  </si>
  <si>
    <t>189,319.90</t>
  </si>
  <si>
    <t>حـ / مصروفات الكهرباء والمياة</t>
  </si>
  <si>
    <t>11,191.18</t>
  </si>
  <si>
    <t>حـ / مصروفات الاتصالات والانترنت</t>
  </si>
  <si>
    <t>27,633.56</t>
  </si>
  <si>
    <t>حـ / مصروفات االسيارات</t>
  </si>
  <si>
    <t>6,493.04</t>
  </si>
  <si>
    <t>حـ / مصروفات نثيرات مكتبية</t>
  </si>
  <si>
    <t>36,427.88</t>
  </si>
  <si>
    <t>حـ / مصروفات التأمين الطبى</t>
  </si>
  <si>
    <t>34,208.84</t>
  </si>
  <si>
    <t>حـ / مصروفات وعمولات بنكيه</t>
  </si>
  <si>
    <t>1,669.56</t>
  </si>
  <si>
    <t>حـ / مصروفات متنوعة اخرى</t>
  </si>
  <si>
    <t>13,380.33</t>
  </si>
  <si>
    <t xml:space="preserve">حـ / مصروفات التامينات الاجتماعية </t>
  </si>
  <si>
    <t>137,675.00</t>
  </si>
  <si>
    <t>133,775.00</t>
  </si>
  <si>
    <t>حـ / مصروفات الدعاية والاعلان</t>
  </si>
  <si>
    <t>18,449.82</t>
  </si>
  <si>
    <t>حـ / التامين</t>
  </si>
  <si>
    <t>ح / م. أنظمة محاسبية</t>
  </si>
  <si>
    <t>8,700.00</t>
  </si>
  <si>
    <t>حــ / تأمين السيارات</t>
  </si>
  <si>
    <t>15,640.11</t>
  </si>
  <si>
    <t xml:space="preserve">حــ/ الفحص الطبي </t>
  </si>
  <si>
    <t>3,959.15</t>
  </si>
  <si>
    <t xml:space="preserve">حــ /الاستقدام </t>
  </si>
  <si>
    <t>68,157.80</t>
  </si>
  <si>
    <t>حـ / تامينات مشاريع غير مستردة</t>
  </si>
  <si>
    <t>18,089.73</t>
  </si>
  <si>
    <t>حـ / تجديد الاقامات ( مكتب عمل وجوازات )</t>
  </si>
  <si>
    <t>91,655.77</t>
  </si>
  <si>
    <t xml:space="preserve">اتعاب مكتب مراجعه مهنية وخدمات استشارية </t>
  </si>
  <si>
    <t>حــ / تجديد العضويات و الاوراق الرسمية للمؤسسة</t>
  </si>
  <si>
    <t>32,281.08</t>
  </si>
  <si>
    <t>حــ / مصروفات مفروشات واثاث استهلاكية</t>
  </si>
  <si>
    <t>5,895.52</t>
  </si>
  <si>
    <t>حــ / الخصم المسوح بة</t>
  </si>
  <si>
    <t>29,495.00</t>
  </si>
  <si>
    <t>اهلاك السيارات</t>
  </si>
  <si>
    <t>اهلاك الاثاث والمفروشات</t>
  </si>
  <si>
    <t>اهلاك العدد والمعدات</t>
  </si>
  <si>
    <t>اهلاك تحسينات المباني</t>
  </si>
  <si>
    <t>10,813,465.11</t>
  </si>
  <si>
    <t>42,066,672.43</t>
  </si>
  <si>
    <t>(31,253,207.32)</t>
  </si>
  <si>
    <t>حـ / ايرادات تعويضات</t>
  </si>
  <si>
    <t>4,895.27</t>
  </si>
  <si>
    <t>(4,895.27)</t>
  </si>
  <si>
    <t>حــ / أيرادات أخري</t>
  </si>
  <si>
    <t>(5,000.00)</t>
  </si>
  <si>
    <t>المسلسل</t>
  </si>
  <si>
    <t>افتتاحي مدين</t>
  </si>
  <si>
    <t>افتتاحي دائن</t>
  </si>
  <si>
    <t>حركة مدين</t>
  </si>
  <si>
    <t>حركة دائن</t>
  </si>
  <si>
    <t>ختامي مدين</t>
  </si>
  <si>
    <t>ختامي دائن</t>
  </si>
  <si>
    <t>مصرف الراجحي</t>
  </si>
  <si>
    <t>بنك الأهلي 1400003022409</t>
  </si>
  <si>
    <t>بنك الأهلي 41000000066907</t>
  </si>
  <si>
    <t>أثاث ومفروشات</t>
  </si>
  <si>
    <t>سيارات</t>
  </si>
  <si>
    <t>أجهزة كهربائية وإلكترونية</t>
  </si>
  <si>
    <t>اهلاك أثاث ومفروشات</t>
  </si>
  <si>
    <t>اهلاك أجهزة كهربائية والكترونية</t>
  </si>
  <si>
    <t>ايجار مدفوع مقدما</t>
  </si>
  <si>
    <t xml:space="preserve">اتعاب مهنية مستحقة </t>
  </si>
  <si>
    <t xml:space="preserve">ضريبة القيمة المضافة </t>
  </si>
  <si>
    <t>مخصص نهاية الخدمة</t>
  </si>
  <si>
    <t>جاري الشريك</t>
  </si>
  <si>
    <t xml:space="preserve">أرباح / خسائر رأسمالية </t>
  </si>
  <si>
    <t>الإيرادات</t>
  </si>
  <si>
    <t>الخصم المسموح به</t>
  </si>
  <si>
    <t>مشتريات</t>
  </si>
  <si>
    <t>أجور ومرتبات</t>
  </si>
  <si>
    <t>الإيجارات</t>
  </si>
  <si>
    <t>م. حكومية</t>
  </si>
  <si>
    <t xml:space="preserve">اتعاب مهنية </t>
  </si>
  <si>
    <t>الاتصالات</t>
  </si>
  <si>
    <t>جمارك</t>
  </si>
  <si>
    <t>طعام</t>
  </si>
  <si>
    <t>علاج</t>
  </si>
  <si>
    <t>نظافة</t>
  </si>
  <si>
    <t>مياه</t>
  </si>
  <si>
    <t>مخالفات مرورية وغرامات</t>
  </si>
  <si>
    <t>كهرباء</t>
  </si>
  <si>
    <t>التأمينات الاجتماعية</t>
  </si>
  <si>
    <t>التأمين الطبي</t>
  </si>
  <si>
    <t>محروقات</t>
  </si>
  <si>
    <t xml:space="preserve">رسوم وعمولات بنكية </t>
  </si>
  <si>
    <t>اهلاكات الأصول الثابتة</t>
  </si>
  <si>
    <t xml:space="preserve">المخزون </t>
  </si>
  <si>
    <t xml:space="preserve">خصم مسموح بة </t>
  </si>
  <si>
    <t xml:space="preserve">نقدية </t>
  </si>
  <si>
    <t xml:space="preserve">اصول  ثابتة </t>
  </si>
  <si>
    <t xml:space="preserve">مجمع اهلاك </t>
  </si>
  <si>
    <t xml:space="preserve">مصروفات مقدمة </t>
  </si>
  <si>
    <t xml:space="preserve">مستحق </t>
  </si>
  <si>
    <t xml:space="preserve">مخصص </t>
  </si>
  <si>
    <t xml:space="preserve">مستحق اطراف ذات علاقة </t>
  </si>
  <si>
    <t xml:space="preserve">خسائر مبقاة </t>
  </si>
  <si>
    <t>مبيعات</t>
  </si>
  <si>
    <t xml:space="preserve">تكلفة ايرادات </t>
  </si>
  <si>
    <t xml:space="preserve">عمومية وادارية </t>
  </si>
  <si>
    <t xml:space="preserve">الرصيد كما في 06 يونيو 2023م </t>
  </si>
  <si>
    <t>الممتلكات والمعدات ـ صافي</t>
  </si>
  <si>
    <t>قائمة الدخل الشامل للسنة المنتهية في 31 ديسمبر 2024م</t>
  </si>
  <si>
    <t>قائمة التغيرات في حقوق الملكية للسنة المنتهية في 31 ديسمبر 2024م</t>
  </si>
  <si>
    <t>قـائـمـة الـتـدفـقـات الـنـقـديـة للسنة المنتهية في 31 ديسمبر 2024م</t>
  </si>
  <si>
    <t>خصم مسموح به</t>
  </si>
  <si>
    <t>صافي (خسارة) الفترة</t>
  </si>
  <si>
    <t>مخصص ضريبة الدخل</t>
  </si>
  <si>
    <t>شركة شخص واحد - ذات مسئولية محدودة أجنبية</t>
  </si>
  <si>
    <t>الأصــول غير المتداولة</t>
  </si>
  <si>
    <t>مجموع الأصــول غير المتداولة</t>
  </si>
  <si>
    <t>مصروفات مستحقة وأرصدة دائنة أخرى</t>
  </si>
  <si>
    <t>مـجـمـوع الالـتـزامــات غير المتداولة</t>
  </si>
  <si>
    <t>مجموع الأصــــــــــول</t>
  </si>
  <si>
    <t>مـصـروفـات إدارية وعمومية</t>
  </si>
  <si>
    <t>مصروف ضريبة الدخل</t>
  </si>
  <si>
    <t>إجمالي الدخل الشامل</t>
  </si>
  <si>
    <t xml:space="preserve">"إن الإيضاحات المرفقة من (1) إلى (19) تشكل جزءً لا يتجزأ من هذه القوائم المالية وتقرأ معها" </t>
  </si>
  <si>
    <t>التــدفقــات النقـديــة مـن الأنشطة التشغيلية</t>
  </si>
  <si>
    <t>المدفوع في رأس المال</t>
  </si>
  <si>
    <t>في 31 ديسمبر 2024م</t>
  </si>
  <si>
    <t>الرصيد في 01 يناير 2024م</t>
  </si>
  <si>
    <t>في 31 ديسمبر 2023م</t>
  </si>
  <si>
    <t>سيارات ووسائل نقل</t>
  </si>
  <si>
    <t>الضريبة بواقع 20%</t>
  </si>
  <si>
    <t>مجموع الالتزامات وحـقـوق الملكية</t>
  </si>
  <si>
    <t>الالتزامات وحـقـوق الملكية</t>
  </si>
  <si>
    <t>الالتزامات الـمـتـداولـة</t>
  </si>
  <si>
    <t>مـجـمـوع الالتزامات الـمـتـداولـة</t>
  </si>
  <si>
    <t>الالتزامات غير المتداولة</t>
  </si>
  <si>
    <t>مجموع الالتزامات</t>
  </si>
  <si>
    <t>صافي (خسارة) السنة</t>
  </si>
  <si>
    <t>(خسائر متراكمة)</t>
  </si>
  <si>
    <t>الأصــــــــــــول</t>
  </si>
  <si>
    <t>بنود الدخل الشامل الآخر</t>
  </si>
  <si>
    <t>التـــــدفقــات النقــــديــة مــن الأنشطة التمويلية</t>
  </si>
  <si>
    <t>صـافي النقد (المستخدم في) الأنشطة الاستثمارية</t>
  </si>
  <si>
    <t>النقد (المستخدم في) الأنشطة التشغيلية</t>
  </si>
  <si>
    <t>التغيــر في الأصول والالتزامات التشغيلية</t>
  </si>
  <si>
    <t>استهلاك الممتلكات والمعدات</t>
  </si>
  <si>
    <t>منافع موظفين مكونة</t>
  </si>
  <si>
    <t>(مـدفـوعـات) لشـراء ممتلكات ومعدات</t>
  </si>
  <si>
    <t>صافي المعاملات مع أطراف ذات علاقة</t>
  </si>
  <si>
    <t>صافى النقد الناتج من الأنشطة التمويلية</t>
  </si>
  <si>
    <t>النقــد ومــا في حكمــه في أول السنة / الفترة</t>
  </si>
  <si>
    <t>5 -</t>
  </si>
  <si>
    <t>6 -</t>
  </si>
  <si>
    <t>7 -</t>
  </si>
  <si>
    <t>شركة أجمل الزهور والأشجار للصناعة</t>
  </si>
  <si>
    <t>دفعات مقدمة وأرصدة مدينة أخرى</t>
  </si>
  <si>
    <t>التغير في النقد وما في حكمه</t>
  </si>
  <si>
    <t>كهرباء وماء وهاتف</t>
  </si>
  <si>
    <t>8 -</t>
  </si>
  <si>
    <t>هيئة الزكاة والضريبة والجمارك - ضريبة القيمة المضافة</t>
  </si>
  <si>
    <t>9 -</t>
  </si>
  <si>
    <t>10 -</t>
  </si>
  <si>
    <t xml:space="preserve">يتـمـثـل هـذا الـبنـد فـيـمـا يـلـي : </t>
  </si>
  <si>
    <t>فروقات استهلاك</t>
  </si>
  <si>
    <t>الموقف الضريبي</t>
  </si>
  <si>
    <t>11 -</t>
  </si>
  <si>
    <t>التـــــدفقــات النقــــديــة مــن الأنشطة الاستثمارية</t>
  </si>
  <si>
    <t>إيضاحات حول القوائم المالية للسنة المنتهية في 31 ديسمبر 2024م</t>
  </si>
  <si>
    <t>بضاعة آخر المدة</t>
  </si>
  <si>
    <t>إيجارات مدفوعة مقدماً</t>
  </si>
  <si>
    <t>أجهزة كهربائية</t>
  </si>
  <si>
    <t>الاستهلاك المتراكم:</t>
  </si>
  <si>
    <t>12 -</t>
  </si>
  <si>
    <t>13 -</t>
  </si>
  <si>
    <t>عدد
الحصص</t>
  </si>
  <si>
    <t xml:space="preserve">قيمة
الحصة </t>
  </si>
  <si>
    <t>طبيعة
العلاقة</t>
  </si>
  <si>
    <t>تمويل</t>
  </si>
  <si>
    <t>مسحوبات</t>
  </si>
  <si>
    <t>المستحق إلى طرف ذو علاقة</t>
  </si>
  <si>
    <t>14 -</t>
  </si>
  <si>
    <t>مخزون أول المدة</t>
  </si>
  <si>
    <t>الجمارك</t>
  </si>
  <si>
    <t>مخزون آخر المدة</t>
  </si>
  <si>
    <t>15 -</t>
  </si>
  <si>
    <t>تأمين طبي</t>
  </si>
  <si>
    <t>رسوم بنكية</t>
  </si>
  <si>
    <t>متنوعة</t>
  </si>
  <si>
    <t>16 -</t>
  </si>
  <si>
    <t>أجور ومرتبات وما في حكمها</t>
  </si>
  <si>
    <t>أتعاب مهنية</t>
  </si>
  <si>
    <t>إيجارات</t>
  </si>
  <si>
    <t>الجهة ذات العلاقة</t>
  </si>
  <si>
    <t>حـُـدِدَ  رأس مــال الشركــة بمبلغ 100,000 ريال سعودي (فقط مئة ألف ريال لا غير) مقسم إلى  1,000حصة (فقط ألف حصة لا غير) نقدية متساوية  القيمة، تبلغ القيمة الإسمية لكل منها 100ريال مدفوعة ومملوكة بالكامل للمالك  كما يلي :</t>
  </si>
  <si>
    <t>اسم المالك</t>
  </si>
  <si>
    <t>شركة خالد مجمل وشركاءه المحدودة</t>
  </si>
  <si>
    <t>احتساب مـخـصـص الضريبة</t>
  </si>
  <si>
    <t>الوعاء الضريبي</t>
  </si>
  <si>
    <t>مستحق إلى طرف ذو علاقة</t>
  </si>
  <si>
    <r>
      <t xml:space="preserve">يتمثــــــل الطرف ذو العلاقة في الشركــــــــاء بالشركة وكبــــــــار موظفي الإدارة بالشركة والمنشآت التي يملكها أو يديرها هذه الجهات وكذلك المنشآت التي تمارس على هذه الجهات سيطرة مشتركة أو نفوذاً جوهرياً. وفيما يلي ملخصاً بأهم المعاملات التي تمت بين الشركة والطرف ذو العلاقة خلال السنة:
</t>
    </r>
    <r>
      <rPr>
        <b/>
        <sz val="13"/>
        <color theme="1"/>
        <rFont val="Sakkal Majalla"/>
      </rPr>
      <t>طبيعة وحجم المعاملات</t>
    </r>
    <r>
      <rPr>
        <sz val="13"/>
        <color theme="1"/>
        <rFont val="Sakkal Majalla"/>
      </rPr>
      <t xml:space="preserve">
تتمثل طبيعة وحجم التعامل مع الطرف ذو العلاقة خلال السنة المنتهية في 31 ديسمبر 2024م كما يلي:</t>
    </r>
  </si>
  <si>
    <t>فيما يلي ملخص الأرصدة مع الطرف ذو العلاقة الظاهرة بقائمة المركز المالي:</t>
  </si>
  <si>
    <t>المعاملات مع الطرف ذو العلاقة</t>
  </si>
  <si>
    <t>تتمثل منافع الموظفين في مكافأة نهاية الخدمة فقط، حيث لم يتم استخدام وحدة الائتمان المخططة لقياس التزام مكافأة نهاية الخدمة نظراً لتقييم الإدارة بوجود جهد وتكلفة غير مبررة، حيث تم قياس التزام مكافأة نهاية الخدمة والتكلفة التي يتم تحملها بموجب نظام العمل السعودي وفقاً للمبلغ غير المخصوم لاستحقاق الموظفين كما في 31 ديسمبر 2024م.</t>
  </si>
  <si>
    <t>(خسارة) السنة / الفترة قبل ضريبة الدخل</t>
  </si>
  <si>
    <t>صافي (خسارة) السنة/ الفترة</t>
  </si>
  <si>
    <t xml:space="preserve">مخصصات مكونة </t>
  </si>
  <si>
    <t>قدمت الشركة إقراراتها الضريبية حتى السنة المالية المنتهية في 31 ديسمبر 2024م وحصلت على شهادة صالحة الاستخدام حتى تاريخ 30 إبريل 2026م ولم تستلم الشركة أية ربوط زكوية حتى تاريخه.</t>
  </si>
  <si>
    <t>الرصيد في أول السنة / الفترة</t>
  </si>
  <si>
    <t>المكون عن السنة / الفترة</t>
  </si>
  <si>
    <t>المالك</t>
  </si>
  <si>
    <t>للفترة من 06 يونيو 2023م حتى 31 ديسمبر 2023م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</si>
</sst>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Black]\(#,##0\);\ـ\ـ\ـ\ـ\ـ"/>
  </numFmts>
  <fonts count="24" x14ac:knownFonts="1">
    <font>
      <sz val="11"/>
      <color theme="1"/>
      <name val="Arial"/>
      <family val="2"/>
      <scheme val="minor"/>
    </font>
    <font>
      <b/>
      <sz val="13"/>
      <color theme="1"/>
      <name val="Sakkal Majalla"/>
    </font>
    <font>
      <b/>
      <u/>
      <sz val="13"/>
      <color theme="1"/>
      <name val="Sakkal Majalla"/>
    </font>
    <font>
      <sz val="13"/>
      <color theme="1"/>
      <name val="Sakkal Majalla"/>
    </font>
    <font>
      <sz val="10"/>
      <name val="Arial"/>
      <family val="2"/>
    </font>
    <font>
      <sz val="10"/>
      <name val="Arial"/>
      <family val="2"/>
      <charset val="178"/>
    </font>
    <font>
      <sz val="13"/>
      <name val="Sakkal Majalla"/>
    </font>
    <font>
      <b/>
      <u/>
      <sz val="13"/>
      <name val="Sakkal Majalla"/>
    </font>
    <font>
      <b/>
      <sz val="13"/>
      <name val="Sakkal Majalla"/>
    </font>
    <font>
      <u/>
      <sz val="13"/>
      <name val="Sakkal Majalla"/>
    </font>
    <font>
      <b/>
      <u/>
      <sz val="13"/>
      <color rgb="FF000000"/>
      <name val="Sakkal Majalla"/>
    </font>
    <font>
      <sz val="13"/>
      <color rgb="FF000000"/>
      <name val="Sakkal Majalla"/>
    </font>
    <font>
      <b/>
      <sz val="13"/>
      <color rgb="FF000000"/>
      <name val="Sakkal Majalla"/>
    </font>
    <font>
      <b/>
      <sz val="13"/>
      <color theme="1" tint="4.9989318521683403E-2"/>
      <name val="Sakkal Majalla"/>
    </font>
    <font>
      <sz val="13"/>
      <color theme="1" tint="4.9989318521683403E-2"/>
      <name val="Sakkal Majalla"/>
    </font>
    <font>
      <sz val="10"/>
      <name val="Arabic Transparent"/>
      <charset val="178"/>
    </font>
    <font>
      <sz val="10"/>
      <name val="Arial"/>
      <family val="2"/>
    </font>
    <font>
      <u/>
      <sz val="10"/>
      <name val="Arabic Transparent"/>
      <charset val="178"/>
    </font>
    <font>
      <sz val="11"/>
      <color theme="1"/>
      <name val="Arial"/>
      <family val="2"/>
      <scheme val="minor"/>
    </font>
    <font>
      <b/>
      <sz val="11"/>
      <color rgb="FFFFFFFF"/>
      <name val="Calibri"/>
      <family val="2"/>
    </font>
    <font>
      <sz val="10"/>
      <name val="Arial"/>
      <family val="2"/>
    </font>
    <font>
      <sz val="11"/>
      <color theme="1"/>
      <name val="Arial"/>
      <family val="2"/>
      <charset val="178"/>
      <scheme val="minor"/>
    </font>
    <font>
      <sz val="11"/>
      <name val="Arial"/>
      <family val="2"/>
    </font>
    <font>
      <sz val="10"/>
      <color indexed="8"/>
      <name val="Arial"/>
      <family val="2"/>
    </font>
  </fonts>
  <fills count="3">
    <fill>
      <patternFill patternType="none"/>
    </fill>
    <fill>
      <patternFill patternType="gray125"/>
    </fill>
    <fill>
      <patternFill patternType="solid">
        <fgColor rgb="FF286090"/>
        <bgColor rgb="FF286090"/>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2">
    <xf numFmtId="0" fontId="0" fillId="0" borderId="0"/>
    <xf numFmtId="0" fontId="4" fillId="0" borderId="0"/>
    <xf numFmtId="0" fontId="5" fillId="0" borderId="0" applyNumberFormat="0">
      <alignment horizontal="right"/>
    </xf>
    <xf numFmtId="0" fontId="4" fillId="0" borderId="0"/>
    <xf numFmtId="43" fontId="4" fillId="0" borderId="0" applyFont="0" applyFill="0" applyBorder="0" applyAlignment="0" applyProtection="0"/>
    <xf numFmtId="0" fontId="4" fillId="0" borderId="0"/>
    <xf numFmtId="0" fontId="15" fillId="0" borderId="0"/>
    <xf numFmtId="0" fontId="4" fillId="0" borderId="0"/>
    <xf numFmtId="0" fontId="16" fillId="0" borderId="0"/>
    <xf numFmtId="9" fontId="15" fillId="0" borderId="0" applyFont="0" applyFill="0" applyBorder="0" applyAlignment="0" applyProtection="0"/>
    <xf numFmtId="0" fontId="17" fillId="0" borderId="0" applyNumberFormat="0">
      <alignment horizontal="right"/>
    </xf>
    <xf numFmtId="164" fontId="18" fillId="0" borderId="0" applyFont="0" applyFill="0" applyBorder="0" applyAlignment="0" applyProtection="0"/>
    <xf numFmtId="0" fontId="20" fillId="0" borderId="0"/>
    <xf numFmtId="0" fontId="4" fillId="0" borderId="0"/>
    <xf numFmtId="0" fontId="22" fillId="0" borderId="0"/>
    <xf numFmtId="0" fontId="4" fillId="0" borderId="0"/>
    <xf numFmtId="0" fontId="22"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21" fillId="0" borderId="0"/>
    <xf numFmtId="0" fontId="23" fillId="0" borderId="0"/>
  </cellStyleXfs>
  <cellXfs count="133">
    <xf numFmtId="0" fontId="0" fillId="0" borderId="0" xfId="0"/>
    <xf numFmtId="0" fontId="0" fillId="0" borderId="0" xfId="0" applyAlignment="1">
      <alignment horizontal="right"/>
    </xf>
    <xf numFmtId="0" fontId="19" fillId="2" borderId="0" xfId="0" applyFont="1" applyFill="1" applyAlignment="1">
      <alignment horizontal="left"/>
    </xf>
    <xf numFmtId="0" fontId="19" fillId="2" borderId="0" xfId="0" applyFont="1" applyFill="1" applyAlignment="1">
      <alignment horizontal="right"/>
    </xf>
    <xf numFmtId="0" fontId="0" fillId="0" borderId="0" xfId="0" applyAlignment="1">
      <alignment horizontal="left"/>
    </xf>
    <xf numFmtId="164" fontId="0" fillId="0" borderId="0" xfId="11" applyFont="1" applyFill="1" applyAlignment="1">
      <alignment horizontal="center"/>
    </xf>
    <xf numFmtId="165" fontId="0" fillId="0" borderId="0" xfId="0" applyNumberFormat="1"/>
    <xf numFmtId="165" fontId="0" fillId="0" borderId="10" xfId="11" applyNumberFormat="1" applyFont="1" applyFill="1" applyBorder="1"/>
    <xf numFmtId="0" fontId="0" fillId="0" borderId="0" xfId="0" applyAlignment="1">
      <alignment horizontal="center"/>
    </xf>
    <xf numFmtId="166" fontId="8" fillId="0" borderId="0" xfId="1" applyNumberFormat="1" applyFont="1" applyAlignment="1">
      <alignment horizontal="right" vertical="center" readingOrder="2"/>
    </xf>
    <xf numFmtId="166" fontId="6" fillId="0" borderId="0" xfId="1" applyNumberFormat="1" applyFont="1" applyAlignment="1">
      <alignment vertical="center" readingOrder="2"/>
    </xf>
    <xf numFmtId="166" fontId="6" fillId="0" borderId="0" xfId="1" applyNumberFormat="1" applyFont="1" applyAlignment="1">
      <alignment horizontal="right" vertical="center" readingOrder="2"/>
    </xf>
    <xf numFmtId="166" fontId="6" fillId="0" borderId="3" xfId="1" applyNumberFormat="1" applyFont="1" applyBorder="1" applyAlignment="1">
      <alignment horizontal="right" vertical="center" readingOrder="2"/>
    </xf>
    <xf numFmtId="166" fontId="7" fillId="0" borderId="0" xfId="1" applyNumberFormat="1" applyFont="1" applyAlignment="1">
      <alignment vertical="center" readingOrder="2"/>
    </xf>
    <xf numFmtId="166" fontId="8" fillId="0" borderId="3" xfId="1" applyNumberFormat="1" applyFont="1" applyBorder="1" applyAlignment="1">
      <alignment horizontal="center" vertical="center" readingOrder="2"/>
    </xf>
    <xf numFmtId="166" fontId="8" fillId="0" borderId="0" xfId="1" applyNumberFormat="1" applyFont="1" applyAlignment="1">
      <alignment vertical="center" readingOrder="2"/>
    </xf>
    <xf numFmtId="166" fontId="7" fillId="0" borderId="0" xfId="1" applyNumberFormat="1" applyFont="1" applyAlignment="1">
      <alignment horizontal="center" vertical="center" readingOrder="2"/>
    </xf>
    <xf numFmtId="166" fontId="8" fillId="0" borderId="2" xfId="1" applyNumberFormat="1" applyFont="1" applyBorder="1" applyAlignment="1">
      <alignment horizontal="right" vertical="center" readingOrder="2"/>
    </xf>
    <xf numFmtId="166" fontId="6" fillId="0" borderId="0" xfId="0" applyNumberFormat="1" applyFont="1" applyAlignment="1">
      <alignment horizontal="center" vertical="center" readingOrder="2"/>
    </xf>
    <xf numFmtId="166" fontId="6" fillId="0" borderId="0" xfId="1" applyNumberFormat="1" applyFont="1" applyAlignment="1">
      <alignment horizontal="center" vertical="center" readingOrder="2"/>
    </xf>
    <xf numFmtId="166" fontId="6" fillId="0" borderId="0" xfId="0" applyNumberFormat="1" applyFont="1" applyAlignment="1">
      <alignment horizontal="right" vertical="center" readingOrder="2"/>
    </xf>
    <xf numFmtId="166" fontId="8" fillId="0" borderId="0" xfId="0" applyNumberFormat="1" applyFont="1" applyAlignment="1">
      <alignment horizontal="right" vertical="center" readingOrder="2"/>
    </xf>
    <xf numFmtId="166" fontId="8" fillId="0" borderId="1" xfId="0" applyNumberFormat="1" applyFont="1" applyBorder="1" applyAlignment="1">
      <alignment horizontal="right" vertical="center" readingOrder="2"/>
    </xf>
    <xf numFmtId="166" fontId="8" fillId="0" borderId="4" xfId="0" applyNumberFormat="1" applyFont="1" applyBorder="1" applyAlignment="1">
      <alignment horizontal="right" vertical="center" readingOrder="2"/>
    </xf>
    <xf numFmtId="166" fontId="8" fillId="0" borderId="1" xfId="1" applyNumberFormat="1" applyFont="1" applyBorder="1" applyAlignment="1">
      <alignment horizontal="right" vertical="center" readingOrder="2"/>
    </xf>
    <xf numFmtId="166" fontId="14" fillId="0" borderId="3" xfId="0" applyNumberFormat="1" applyFont="1" applyBorder="1" applyAlignment="1">
      <alignment horizontal="right" vertical="center" readingOrder="2"/>
    </xf>
    <xf numFmtId="166" fontId="13" fillId="0" borderId="1" xfId="0" applyNumberFormat="1" applyFont="1" applyBorder="1" applyAlignment="1">
      <alignment horizontal="right" vertical="center" readingOrder="2"/>
    </xf>
    <xf numFmtId="166" fontId="8" fillId="0" borderId="5" xfId="0" applyNumberFormat="1" applyFont="1" applyBorder="1" applyAlignment="1">
      <alignment horizontal="right" vertical="center" readingOrder="2"/>
    </xf>
    <xf numFmtId="166" fontId="6" fillId="0" borderId="0" xfId="2" applyNumberFormat="1" applyFont="1" applyAlignment="1">
      <alignment horizontal="right" vertical="center" readingOrder="2"/>
    </xf>
    <xf numFmtId="166" fontId="8" fillId="0" borderId="0" xfId="2" applyNumberFormat="1" applyFont="1" applyAlignment="1">
      <alignment horizontal="right" vertical="center" readingOrder="2"/>
    </xf>
    <xf numFmtId="166" fontId="7" fillId="0" borderId="0" xfId="1" applyNumberFormat="1" applyFont="1" applyAlignment="1">
      <alignment horizontal="right" vertical="center" readingOrder="2"/>
    </xf>
    <xf numFmtId="166" fontId="6" fillId="0" borderId="0" xfId="1" applyNumberFormat="1" applyFont="1" applyAlignment="1">
      <alignment vertical="center"/>
    </xf>
    <xf numFmtId="166" fontId="1" fillId="0" borderId="0" xfId="0" applyNumberFormat="1" applyFont="1" applyAlignment="1">
      <alignment horizontal="right" vertical="center" readingOrder="2"/>
    </xf>
    <xf numFmtId="166" fontId="2" fillId="0" borderId="0" xfId="0" applyNumberFormat="1" applyFont="1" applyAlignment="1">
      <alignment horizontal="right" vertical="center" readingOrder="2"/>
    </xf>
    <xf numFmtId="166" fontId="9" fillId="0" borderId="0" xfId="1" applyNumberFormat="1" applyFont="1" applyAlignment="1">
      <alignment vertical="center" readingOrder="2"/>
    </xf>
    <xf numFmtId="166" fontId="12" fillId="0" borderId="0" xfId="0" applyNumberFormat="1" applyFont="1" applyAlignment="1">
      <alignment horizontal="right" vertical="center" readingOrder="2"/>
    </xf>
    <xf numFmtId="166" fontId="11" fillId="0" borderId="0" xfId="0" applyNumberFormat="1" applyFont="1" applyAlignment="1">
      <alignment horizontal="right" vertical="center" readingOrder="2"/>
    </xf>
    <xf numFmtId="166" fontId="11" fillId="0" borderId="0" xfId="0" applyNumberFormat="1" applyFont="1" applyAlignment="1">
      <alignment vertical="center" readingOrder="2"/>
    </xf>
    <xf numFmtId="166" fontId="3" fillId="0" borderId="0" xfId="0" applyNumberFormat="1" applyFont="1" applyAlignment="1">
      <alignment vertical="center"/>
    </xf>
    <xf numFmtId="166" fontId="12" fillId="0" borderId="0" xfId="0" applyNumberFormat="1" applyFont="1" applyAlignment="1">
      <alignment vertical="center" readingOrder="2"/>
    </xf>
    <xf numFmtId="166" fontId="11" fillId="0" borderId="0" xfId="0" applyNumberFormat="1" applyFont="1" applyAlignment="1">
      <alignment horizontal="center" vertical="center" readingOrder="2"/>
    </xf>
    <xf numFmtId="166" fontId="12" fillId="0" borderId="0" xfId="0" applyNumberFormat="1" applyFont="1" applyAlignment="1">
      <alignment horizontal="center" vertical="center" readingOrder="2"/>
    </xf>
    <xf numFmtId="166" fontId="12" fillId="0" borderId="3" xfId="0" applyNumberFormat="1" applyFont="1" applyBorder="1" applyAlignment="1">
      <alignment horizontal="center" vertical="center" readingOrder="2"/>
    </xf>
    <xf numFmtId="166" fontId="6" fillId="0" borderId="3" xfId="1" applyNumberFormat="1" applyFont="1" applyBorder="1" applyAlignment="1">
      <alignment vertical="center" readingOrder="2"/>
    </xf>
    <xf numFmtId="166" fontId="3" fillId="0" borderId="0" xfId="1" applyNumberFormat="1" applyFont="1" applyAlignment="1">
      <alignment horizontal="center" vertical="center"/>
    </xf>
    <xf numFmtId="166" fontId="3" fillId="0" borderId="0" xfId="1" applyNumberFormat="1" applyFont="1" applyAlignment="1">
      <alignment vertical="center" readingOrder="2"/>
    </xf>
    <xf numFmtId="166" fontId="3" fillId="0" borderId="0" xfId="2" applyNumberFormat="1" applyFont="1" applyAlignment="1">
      <alignment horizontal="right" vertical="center" readingOrder="2"/>
    </xf>
    <xf numFmtId="166" fontId="6" fillId="0" borderId="0" xfId="1" applyNumberFormat="1" applyFont="1" applyAlignment="1">
      <alignment horizontal="center" vertical="center"/>
    </xf>
    <xf numFmtId="166" fontId="8" fillId="0" borderId="0" xfId="0" applyNumberFormat="1" applyFont="1" applyAlignment="1">
      <alignment horizontal="center" vertical="center" readingOrder="2"/>
    </xf>
    <xf numFmtId="166" fontId="8" fillId="0" borderId="1" xfId="1" applyNumberFormat="1" applyFont="1" applyBorder="1" applyAlignment="1">
      <alignment vertical="center" readingOrder="2"/>
    </xf>
    <xf numFmtId="166" fontId="9" fillId="0" borderId="0" xfId="0" applyNumberFormat="1" applyFont="1" applyAlignment="1">
      <alignment horizontal="right" vertical="center" readingOrder="2"/>
    </xf>
    <xf numFmtId="166" fontId="8" fillId="0" borderId="3" xfId="1" applyNumberFormat="1" applyFont="1" applyBorder="1" applyAlignment="1">
      <alignment horizontal="center" vertical="center" wrapText="1" readingOrder="2"/>
    </xf>
    <xf numFmtId="166" fontId="7" fillId="0" borderId="0" xfId="0" applyNumberFormat="1" applyFont="1" applyAlignment="1">
      <alignment horizontal="right" vertical="center" readingOrder="2"/>
    </xf>
    <xf numFmtId="166" fontId="6" fillId="0" borderId="0" xfId="1" applyNumberFormat="1" applyFont="1" applyAlignment="1">
      <alignment horizontal="center" vertical="center" wrapText="1" readingOrder="2"/>
    </xf>
    <xf numFmtId="166" fontId="6" fillId="0" borderId="0" xfId="1" applyNumberFormat="1" applyFont="1" applyAlignment="1">
      <alignment readingOrder="2"/>
    </xf>
    <xf numFmtId="166" fontId="6" fillId="0" borderId="0" xfId="3" applyNumberFormat="1" applyFont="1" applyAlignment="1">
      <alignment vertical="center" readingOrder="2"/>
    </xf>
    <xf numFmtId="166" fontId="6" fillId="0" borderId="3" xfId="0" applyNumberFormat="1" applyFont="1" applyBorder="1" applyAlignment="1">
      <alignment horizontal="right" vertical="center" readingOrder="2"/>
    </xf>
    <xf numFmtId="166" fontId="8" fillId="0" borderId="0" xfId="1" applyNumberFormat="1" applyFont="1" applyAlignment="1">
      <alignment horizontal="center" vertical="center" readingOrder="2"/>
    </xf>
    <xf numFmtId="166" fontId="8" fillId="0" borderId="0" xfId="1" applyNumberFormat="1" applyFont="1" applyAlignment="1">
      <alignment horizontal="center" vertical="center" wrapText="1" readingOrder="2"/>
    </xf>
    <xf numFmtId="166" fontId="6" fillId="0" borderId="6" xfId="1" applyNumberFormat="1" applyFont="1" applyBorder="1" applyAlignment="1">
      <alignment horizontal="right" vertical="center" readingOrder="2"/>
    </xf>
    <xf numFmtId="166" fontId="6" fillId="0" borderId="2" xfId="1" applyNumberFormat="1" applyFont="1" applyBorder="1" applyAlignment="1">
      <alignment horizontal="right" vertical="center" readingOrder="2"/>
    </xf>
    <xf numFmtId="166" fontId="14" fillId="0" borderId="2" xfId="0" applyNumberFormat="1" applyFont="1" applyBorder="1" applyAlignment="1">
      <alignment horizontal="right" vertical="center" readingOrder="2"/>
    </xf>
    <xf numFmtId="166" fontId="8" fillId="0" borderId="7" xfId="1" applyNumberFormat="1" applyFont="1" applyBorder="1" applyAlignment="1">
      <alignment horizontal="right" vertical="center" readingOrder="2"/>
    </xf>
    <xf numFmtId="166" fontId="6" fillId="0" borderId="8" xfId="1" applyNumberFormat="1" applyFont="1" applyBorder="1" applyAlignment="1">
      <alignment horizontal="right" vertical="center" readingOrder="2"/>
    </xf>
    <xf numFmtId="166" fontId="8" fillId="0" borderId="9" xfId="1" applyNumberFormat="1" applyFont="1" applyBorder="1" applyAlignment="1">
      <alignment horizontal="right" vertical="center" readingOrder="2"/>
    </xf>
    <xf numFmtId="166" fontId="8" fillId="0" borderId="3" xfId="1" applyNumberFormat="1" applyFont="1" applyBorder="1" applyAlignment="1">
      <alignment horizontal="right" vertical="center" readingOrder="2"/>
    </xf>
    <xf numFmtId="166" fontId="14" fillId="0" borderId="0" xfId="0" applyNumberFormat="1" applyFont="1" applyAlignment="1">
      <alignment horizontal="right" vertical="center" readingOrder="2"/>
    </xf>
    <xf numFmtId="166" fontId="8" fillId="0" borderId="4" xfId="1" applyNumberFormat="1" applyFont="1" applyBorder="1" applyAlignment="1">
      <alignment horizontal="right" vertical="center" readingOrder="2"/>
    </xf>
    <xf numFmtId="166" fontId="6" fillId="0" borderId="3" xfId="1" applyNumberFormat="1" applyFont="1" applyBorder="1" applyAlignment="1">
      <alignment horizontal="center" vertical="center" readingOrder="2"/>
    </xf>
    <xf numFmtId="166" fontId="6" fillId="0" borderId="0" xfId="1" applyNumberFormat="1" applyFont="1" applyAlignment="1">
      <alignment horizontal="right" vertical="center" readingOrder="2"/>
    </xf>
    <xf numFmtId="166" fontId="6" fillId="0" borderId="0" xfId="1" applyNumberFormat="1" applyFont="1" applyBorder="1" applyAlignment="1">
      <alignment horizontal="right" vertical="center" readingOrder="2"/>
    </xf>
    <xf numFmtId="166" fontId="8" fillId="0" borderId="0" xfId="1" applyNumberFormat="1" applyFont="1" applyBorder="1" applyAlignment="1">
      <alignment horizontal="right" vertical="center" readingOrder="2"/>
    </xf>
    <xf numFmtId="166" fontId="7" fillId="0" borderId="0" xfId="1" applyNumberFormat="1" applyFont="1" applyBorder="1" applyAlignment="1">
      <alignment horizontal="center" vertical="center" readingOrder="2"/>
    </xf>
    <xf numFmtId="166" fontId="6" fillId="0" borderId="0" xfId="1" applyNumberFormat="1" applyFont="1" applyBorder="1" applyAlignment="1">
      <alignment vertical="center" readingOrder="2"/>
    </xf>
    <xf numFmtId="166" fontId="6" fillId="0" borderId="0" xfId="12" applyNumberFormat="1" applyFont="1" applyAlignment="1">
      <alignment horizontal="right" vertical="center" readingOrder="2"/>
    </xf>
    <xf numFmtId="166" fontId="8" fillId="0" borderId="2" xfId="0" applyNumberFormat="1" applyFont="1" applyBorder="1" applyAlignment="1">
      <alignment horizontal="right" vertical="center" readingOrder="2"/>
    </xf>
    <xf numFmtId="166" fontId="10" fillId="0" borderId="0" xfId="0" applyNumberFormat="1" applyFont="1" applyAlignment="1">
      <alignment horizontal="right" vertical="center" readingOrder="2"/>
    </xf>
    <xf numFmtId="166" fontId="12" fillId="0" borderId="4" xfId="0" applyNumberFormat="1" applyFont="1" applyBorder="1" applyAlignment="1">
      <alignment vertical="center" readingOrder="2"/>
    </xf>
    <xf numFmtId="166" fontId="11" fillId="0" borderId="0" xfId="0" applyNumberFormat="1" applyFont="1" applyAlignment="1">
      <alignment horizontal="justify" vertical="center" readingOrder="2"/>
    </xf>
    <xf numFmtId="166" fontId="11" fillId="0" borderId="3" xfId="0" applyNumberFormat="1" applyFont="1" applyBorder="1" applyAlignment="1">
      <alignment vertical="center" readingOrder="2"/>
    </xf>
    <xf numFmtId="166" fontId="12" fillId="0" borderId="5" xfId="0" applyNumberFormat="1" applyFont="1" applyBorder="1" applyAlignment="1">
      <alignment vertical="center" readingOrder="2"/>
    </xf>
    <xf numFmtId="166" fontId="12" fillId="0" borderId="0" xfId="0" applyNumberFormat="1" applyFont="1" applyBorder="1" applyAlignment="1">
      <alignment vertical="center" readingOrder="2"/>
    </xf>
    <xf numFmtId="166" fontId="12" fillId="0" borderId="3" xfId="0" applyNumberFormat="1" applyFont="1" applyBorder="1" applyAlignment="1">
      <alignment vertical="center" readingOrder="2"/>
    </xf>
    <xf numFmtId="166" fontId="8" fillId="0" borderId="3" xfId="1" applyNumberFormat="1" applyFont="1" applyBorder="1" applyAlignment="1">
      <alignment vertical="center" readingOrder="2"/>
    </xf>
    <xf numFmtId="166" fontId="12" fillId="0" borderId="4" xfId="0" applyNumberFormat="1" applyFont="1" applyBorder="1" applyAlignment="1">
      <alignment horizontal="right" vertical="center" readingOrder="2"/>
    </xf>
    <xf numFmtId="166" fontId="3" fillId="0" borderId="0" xfId="0" applyNumberFormat="1" applyFont="1" applyAlignment="1">
      <alignment horizontal="center" vertical="center"/>
    </xf>
    <xf numFmtId="166" fontId="2" fillId="0" borderId="0" xfId="0" applyNumberFormat="1" applyFont="1" applyAlignment="1">
      <alignment horizontal="center" vertical="center" readingOrder="2"/>
    </xf>
    <xf numFmtId="166" fontId="1" fillId="0" borderId="0" xfId="0" applyNumberFormat="1" applyFont="1" applyAlignment="1">
      <alignment horizontal="center" vertical="center" readingOrder="2"/>
    </xf>
    <xf numFmtId="166" fontId="3" fillId="0" borderId="0" xfId="0" applyNumberFormat="1" applyFont="1" applyAlignment="1">
      <alignment horizontal="center" vertical="center" readingOrder="2"/>
    </xf>
    <xf numFmtId="166" fontId="3" fillId="0" borderId="0" xfId="0" applyNumberFormat="1" applyFont="1" applyAlignment="1">
      <alignment horizontal="right" vertical="center" readingOrder="2"/>
    </xf>
    <xf numFmtId="166" fontId="12" fillId="0" borderId="4" xfId="0" applyNumberFormat="1" applyFont="1" applyBorder="1" applyAlignment="1">
      <alignment horizontal="center" vertical="center" readingOrder="2"/>
    </xf>
    <xf numFmtId="166" fontId="6" fillId="0" borderId="0" xfId="2" applyNumberFormat="1" applyFont="1" applyAlignment="1">
      <alignment horizontal="center" vertical="center" readingOrder="2"/>
    </xf>
    <xf numFmtId="166" fontId="11" fillId="0" borderId="0" xfId="0" applyNumberFormat="1" applyFont="1" applyAlignment="1">
      <alignment horizontal="right" vertical="center"/>
    </xf>
    <xf numFmtId="166" fontId="8" fillId="0" borderId="0" xfId="2" applyNumberFormat="1" applyFont="1" applyAlignment="1">
      <alignment horizontal="center" vertical="center" readingOrder="2"/>
    </xf>
    <xf numFmtId="166" fontId="7" fillId="0" borderId="0" xfId="2" applyNumberFormat="1" applyFont="1" applyAlignment="1">
      <alignment horizontal="right" vertical="center" readingOrder="2"/>
    </xf>
    <xf numFmtId="166" fontId="7" fillId="0" borderId="0" xfId="1" applyNumberFormat="1" applyFont="1" applyBorder="1" applyAlignment="1">
      <alignment horizontal="right" vertical="center" readingOrder="2"/>
    </xf>
    <xf numFmtId="166" fontId="8" fillId="0" borderId="0" xfId="1" applyNumberFormat="1" applyFont="1" applyBorder="1" applyAlignment="1">
      <alignment horizontal="center" vertical="center" readingOrder="2"/>
    </xf>
    <xf numFmtId="166" fontId="12" fillId="0" borderId="3" xfId="0" applyNumberFormat="1" applyFont="1" applyBorder="1" applyAlignment="1">
      <alignment horizontal="center" vertical="center" wrapText="1" readingOrder="2"/>
    </xf>
    <xf numFmtId="0" fontId="19" fillId="2" borderId="0" xfId="0" applyFont="1" applyFill="1" applyAlignment="1">
      <alignment horizontal="center"/>
    </xf>
    <xf numFmtId="0" fontId="0" fillId="0" borderId="0" xfId="0" applyAlignment="1">
      <alignment horizontal="right"/>
    </xf>
    <xf numFmtId="166" fontId="6" fillId="0" borderId="0" xfId="1" applyNumberFormat="1" applyFont="1" applyAlignment="1">
      <alignment horizontal="center" vertical="center" readingOrder="2"/>
    </xf>
    <xf numFmtId="166" fontId="6" fillId="0" borderId="2" xfId="1" applyNumberFormat="1" applyFont="1" applyBorder="1" applyAlignment="1">
      <alignment horizontal="center" vertical="center" readingOrder="2"/>
    </xf>
    <xf numFmtId="166" fontId="8" fillId="0" borderId="0" xfId="1" applyNumberFormat="1" applyFont="1" applyAlignment="1">
      <alignment horizontal="right" vertical="center" readingOrder="2"/>
    </xf>
    <xf numFmtId="166" fontId="6" fillId="0" borderId="0" xfId="1" applyNumberFormat="1" applyFont="1" applyAlignment="1">
      <alignment horizontal="right" vertical="center" readingOrder="2"/>
    </xf>
    <xf numFmtId="166" fontId="6" fillId="0" borderId="3" xfId="1" applyNumberFormat="1" applyFont="1" applyBorder="1" applyAlignment="1">
      <alignment horizontal="right" vertical="center" readingOrder="2"/>
    </xf>
    <xf numFmtId="166" fontId="6" fillId="0" borderId="3" xfId="1" applyNumberFormat="1" applyFont="1" applyBorder="1" applyAlignment="1">
      <alignment horizontal="center" vertical="center" readingOrder="2"/>
    </xf>
    <xf numFmtId="166" fontId="11" fillId="0" borderId="0" xfId="0" applyNumberFormat="1" applyFont="1" applyAlignment="1">
      <alignment horizontal="right" vertical="center" readingOrder="2"/>
    </xf>
    <xf numFmtId="166" fontId="6" fillId="0" borderId="0" xfId="1" applyNumberFormat="1" applyFont="1" applyAlignment="1">
      <alignment vertical="center"/>
    </xf>
    <xf numFmtId="166" fontId="10" fillId="0" borderId="0" xfId="0" applyNumberFormat="1" applyFont="1" applyAlignment="1">
      <alignment horizontal="right" vertical="center" readingOrder="2"/>
    </xf>
    <xf numFmtId="166" fontId="12" fillId="0" borderId="0" xfId="0" applyNumberFormat="1" applyFont="1" applyAlignment="1">
      <alignment horizontal="right" vertical="center" readingOrder="2"/>
    </xf>
    <xf numFmtId="166" fontId="6" fillId="0" borderId="0" xfId="1" applyNumberFormat="1" applyFont="1" applyAlignment="1">
      <alignment horizontal="right" vertical="center" wrapText="1" readingOrder="2"/>
    </xf>
    <xf numFmtId="166" fontId="11" fillId="0" borderId="0" xfId="0" applyNumberFormat="1" applyFont="1" applyAlignment="1">
      <alignment horizontal="right" vertical="center" wrapText="1" readingOrder="2"/>
    </xf>
    <xf numFmtId="166" fontId="6" fillId="0" borderId="0" xfId="0" applyNumberFormat="1" applyFont="1" applyAlignment="1">
      <alignment horizontal="right" vertical="center" readingOrder="2"/>
    </xf>
    <xf numFmtId="166" fontId="6" fillId="0" borderId="0" xfId="1" applyNumberFormat="1" applyFont="1" applyBorder="1" applyAlignment="1">
      <alignment horizontal="center" vertical="center" readingOrder="2"/>
    </xf>
    <xf numFmtId="166" fontId="1" fillId="0" borderId="3" xfId="0" applyNumberFormat="1" applyFont="1" applyBorder="1" applyAlignment="1">
      <alignment horizontal="center" vertical="center" readingOrder="2"/>
    </xf>
    <xf numFmtId="166" fontId="1" fillId="0" borderId="0" xfId="0" applyNumberFormat="1" applyFont="1" applyBorder="1" applyAlignment="1">
      <alignment horizontal="center" vertical="center" wrapText="1" readingOrder="2"/>
    </xf>
    <xf numFmtId="166" fontId="1" fillId="0" borderId="3" xfId="0" applyNumberFormat="1" applyFont="1" applyBorder="1" applyAlignment="1">
      <alignment horizontal="center" vertical="center" wrapText="1" readingOrder="2"/>
    </xf>
    <xf numFmtId="166" fontId="11" fillId="0" borderId="0" xfId="0" applyNumberFormat="1" applyFont="1" applyAlignment="1">
      <alignment horizontal="center" vertical="center" readingOrder="2"/>
    </xf>
    <xf numFmtId="166" fontId="6" fillId="0" borderId="0" xfId="1" applyNumberFormat="1" applyFont="1" applyAlignment="1">
      <alignment horizontal="right" vertical="top" wrapText="1" readingOrder="2"/>
    </xf>
    <xf numFmtId="166" fontId="1" fillId="0" borderId="0" xfId="0" applyNumberFormat="1" applyFont="1" applyBorder="1" applyAlignment="1">
      <alignment horizontal="center" vertical="center" readingOrder="2"/>
    </xf>
    <xf numFmtId="166" fontId="6" fillId="0" borderId="0" xfId="2" applyNumberFormat="1" applyFont="1" applyAlignment="1">
      <alignment horizontal="right" vertical="center" readingOrder="2"/>
    </xf>
    <xf numFmtId="166" fontId="12" fillId="0" borderId="0" xfId="0" applyNumberFormat="1" applyFont="1" applyBorder="1" applyAlignment="1">
      <alignment horizontal="center" vertical="center" readingOrder="2"/>
    </xf>
    <xf numFmtId="166" fontId="12" fillId="0" borderId="3" xfId="0" applyNumberFormat="1" applyFont="1" applyBorder="1" applyAlignment="1">
      <alignment horizontal="center" vertical="center" readingOrder="2"/>
    </xf>
    <xf numFmtId="166" fontId="6" fillId="0" borderId="0" xfId="2" applyNumberFormat="1" applyFont="1" applyAlignment="1">
      <alignment horizontal="center" vertical="center" readingOrder="2"/>
    </xf>
    <xf numFmtId="166" fontId="3" fillId="0" borderId="0" xfId="0" applyNumberFormat="1" applyFont="1"/>
    <xf numFmtId="166" fontId="12" fillId="0" borderId="0" xfId="0" applyNumberFormat="1" applyFont="1" applyAlignment="1">
      <alignment horizontal="center" vertical="center" wrapText="1" readingOrder="2"/>
    </xf>
    <xf numFmtId="166" fontId="12" fillId="0" borderId="3" xfId="0" applyNumberFormat="1" applyFont="1" applyBorder="1" applyAlignment="1">
      <alignment horizontal="center" vertical="center" wrapText="1" readingOrder="2"/>
    </xf>
    <xf numFmtId="166" fontId="11" fillId="0" borderId="2" xfId="0" applyNumberFormat="1" applyFont="1" applyBorder="1" applyAlignment="1">
      <alignment horizontal="center" vertical="center" readingOrder="2"/>
    </xf>
    <xf numFmtId="166" fontId="11" fillId="0" borderId="2" xfId="0" applyNumberFormat="1" applyFont="1" applyBorder="1" applyAlignment="1">
      <alignment horizontal="right" vertical="center" readingOrder="2"/>
    </xf>
    <xf numFmtId="166" fontId="3" fillId="0" borderId="0" xfId="0" applyNumberFormat="1" applyFont="1" applyAlignment="1">
      <alignment horizontal="right" vertical="top" wrapText="1" readingOrder="2"/>
    </xf>
    <xf numFmtId="166" fontId="3" fillId="0" borderId="0" xfId="0" applyNumberFormat="1" applyFont="1" applyAlignment="1"/>
    <xf numFmtId="166" fontId="3" fillId="0" borderId="0" xfId="0" applyNumberFormat="1" applyFont="1" applyAlignment="1">
      <alignment horizontal="justify" vertical="center" readingOrder="2"/>
    </xf>
    <xf numFmtId="166" fontId="11" fillId="0" borderId="0" xfId="0" applyNumberFormat="1" applyFont="1" applyAlignment="1">
      <alignment horizontal="right" vertical="center"/>
    </xf>
  </cellXfs>
  <cellStyles count="22">
    <cellStyle name="Comma" xfId="11" builtinId="3"/>
    <cellStyle name="Comma 2" xfId="4" xr:uid="{00000000-0005-0000-0000-000001000000}"/>
    <cellStyle name="MS_Arabic" xfId="10" xr:uid="{00000000-0005-0000-0000-000002000000}"/>
    <cellStyle name="MS_Arabic 3" xfId="2" xr:uid="{00000000-0005-0000-0000-000003000000}"/>
    <cellStyle name="Normal 2" xfId="13" xr:uid="{2DDCCF21-577C-4B1F-B6C8-E9695639BDFF}"/>
    <cellStyle name="Normal 2 2" xfId="18" xr:uid="{AEEA12F5-74EA-4F85-B8E0-4AF2A1F9AB60}"/>
    <cellStyle name="Normal 2 3" xfId="21" xr:uid="{884DB22B-8248-4764-90AB-9000DE31A292}"/>
    <cellStyle name="Normal 3" xfId="16" xr:uid="{BB877DF6-0EA6-4F14-93F8-939EDB5AF2C9}"/>
    <cellStyle name="Normal_ميزانية مخابز السلام" xfId="14" xr:uid="{A42B179F-74FD-4492-AA67-191D1AD2C573}"/>
    <cellStyle name="Percent 2" xfId="19" xr:uid="{BC206C18-D799-4B6F-9FB6-61292EC02924}"/>
    <cellStyle name="Percent 2 2" xfId="9" xr:uid="{00000000-0005-0000-0000-000005000000}"/>
    <cellStyle name="Percent 3" xfId="17" xr:uid="{3C6E349C-9D69-45F4-AE17-C1AC83A5C33E}"/>
    <cellStyle name="عادي" xfId="0" builtinId="0"/>
    <cellStyle name="عادي 2" xfId="8" xr:uid="{00000000-0005-0000-0000-000006000000}"/>
    <cellStyle name="عادي 2 2" xfId="7" xr:uid="{00000000-0005-0000-0000-000007000000}"/>
    <cellStyle name="عادي 2 3" xfId="20" xr:uid="{8A1ADF32-5847-4A3E-848C-B2887715DDD5}"/>
    <cellStyle name="عادي 3" xfId="6" xr:uid="{00000000-0005-0000-0000-000008000000}"/>
    <cellStyle name="عادي 3 2" xfId="15" xr:uid="{713E2AAC-F234-44E5-B765-1CDDE048AEB7}"/>
    <cellStyle name="عادي 4" xfId="12" xr:uid="{4816882D-0332-44D3-B71C-87CE20A82B59}"/>
    <cellStyle name="عادي 7" xfId="5" xr:uid="{00000000-0005-0000-0000-000009000000}"/>
    <cellStyle name="عادي 9" xfId="1" xr:uid="{00000000-0005-0000-0000-00000A000000}"/>
    <cellStyle name="عادي_المصنع السعودي للأسقف المعدنية ـ 2000م"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My%20Documents/&#1578;&#1602;&#1585;&#1610;&#1585;%20&#1605;&#1608;&#1602;&#1601;%20&#1575;&#1604;&#1593;&#1605;&#1604;&#1575;&#1569;%20&#1576;&#1605;&#1603;&#1578;&#1576;%20&#1575;&#1604;&#1582;&#1576;&#158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My%20Documents\&#1578;&#1602;&#1585;&#1610;&#1585;%20&#1605;&#1608;&#1602;&#1601;%20&#1575;&#1604;&#1593;&#1605;&#1604;&#1575;&#1569;%20&#1576;&#1605;&#1603;&#1578;&#1576;%20&#1575;&#1604;&#1582;&#1576;&#15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593;&#1605;&#1604;&#1575;&#1569;%20&#1575;&#1604;&#1605;&#1603;&#1578;&#1576;\K0040%20%20%20&#1588;&#1585;&#1603;&#1577;%20&#1575;&#1604;&#1581;&#1605;&#1575;&#1583;%20&#1604;&#1604;&#1578;&#1580;&#1575;&#1585;&#1577;%20&#1608;&#1575;&#1604;&#1605;&#1602;&#1575;&#1608;&#1604;&#1575;&#1578;\&#1588;&#1585;&#1603;&#1575;&#1578;%20&#1593;&#1576;&#1583;%20&#1575;&#1604;&#1604;&#1607;%20&#1575;&#1604;&#1581;&#1605;&#1575;&#1583;\2018\&#1605;&#1583;&#1575;&#1585;&#1587;%20&#1575;&#1604;&#1578;&#1585;&#1576;&#1610;&#1577;%20&#1608;&#1575;&#1604;&#1578;&#1593;&#1604;&#1610;&#1605;%20&#1600;%2020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Financial%20Statements\&#1593;&#1576;&#1583;%20&#1575;&#1604;&#1585;&#1581;&#1605;&#1606;%20&#1575;&#1604;&#1594;&#1606;&#1610;&#1605;%20&#1604;&#1604;&#1605;&#1602;&#1575;&#1608;&#1604;&#1575;&#1578;\&#1587;&#1576;&#1578;&#1575;%20&#1575;&#1604;&#1602;&#1575;&#1576;&#1590;&#1577;\2012\Documents%20and%20Settings\sacad\My%20Documents\&#1583;&#1604;&#1605;&#1608;&#1606;%202004\My%20Documents\&#1578;&#1602;&#1585;&#1610;&#1585;%20&#1605;&#1608;&#1602;&#1601;%20&#1575;&#1604;&#1593;&#1605;&#1604;&#1575;&#1569;%20&#1576;&#1605;&#1603;&#1578;&#1576;%20&#1575;&#1604;&#1582;&#1576;&#158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sacad\My%20Documents\&#1576;&#1588;&#1610;&#1585;\&#1575;&#1604;&#1593;&#1605;&#1604;&#1575;&#1569;%20&#1575;&#1604;&#1583;&#1575;&#1574;&#1605;&#1608;&#1606;%20&#1604;&#1605;&#1603;&#1578;&#1576;%20&#1575;&#1604;&#1582;&#1576;&#1585;\&#1605;.&#1570;&#1604;%20&#1575;&#1604;&#1588;&#1610;&#1582;\&#1605;&#1572;&#1587;&#1587;&#1577;%20&#1570;&#1604;%20&#1575;&#1604;&#1588;&#1610;&#1582;%20&#1575;&#1604;&#1604;&#1573;&#1578;&#1589;&#1575;&#1604;&#1575;&#1578;%20&#1600;%20&#1605;&#1610;&#1586;&#1575;&#1606;&#1610;&#1577;\&#1605;&#1572;&#1587;&#1587;&#1577;%20&#1570;&#1604;%20&#1575;&#1604;&#1588;&#1610;&#1582;%20&#1605;&#1610;&#1586;&#1575;&#1606;&#1610;&#1577;%202003&#16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MR-khaled/Desktop/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Hp\My%20Documents\&#1575;&#1604;&#1579;&#1602;&#1576;&#1577;\1435\&#1605;&#1610;&#1586;&#1575;&#1606;&#1610;&#1575;&#1578;\&#1571;&#1581;&#1605;&#1583;\disk%20f\&#1605;&#1604;&#1601;&#1575;&#1578;%20&#1603;&#1605;&#1576;&#1610;&#1608;&#1578;&#1585;%20&#1575;&#1604;&#1587;&#1603;&#1585;&#1578;&#1575;&#1585;&#1610;&#1577;\&#1575;&#1604;&#1578;&#1602;&#1575;&#1585;&#1610;&#1585;%20&#1575;&#1604;&#1588;&#1607;&#1585;&#1610;&#1577;\i%20i\&#1578;&#1602;&#1585;&#1610;&#1585;%20&#1605;&#1608;&#1602;&#1601;%20&#1575;&#1604;&#1593;&#1605;&#1604;&#1575;&#1569;%20&#1576;&#1605;&#1603;&#1578;&#1576;%20&#1575;&#1604;&#1582;&#1576;&#15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ورقة2"/>
      <sheetName val="ورقة1"/>
      <sheetName val="نموذج لموظفي المكتب"/>
      <sheetName val="قائمة الموظفين"/>
      <sheetName val="جدول بزيارات العملاء (2)"/>
      <sheetName val="عمولة صرف عقد جديد (2)"/>
      <sheetName val="عمولة صرف عقد جديد"/>
      <sheetName val="توزيع العمولات المستحقة"/>
      <sheetName val="نموذج أجازات"/>
      <sheetName val="ملفات بمستودع الاحساء"/>
      <sheetName val="مصروفات المكاتب"/>
      <sheetName val="صرف راتب"/>
      <sheetName val="تصفية مستحقات موظف (2)"/>
      <sheetName val="تصفية مستحقات نيكاسيو"/>
      <sheetName val="موقف المراجعة الدورية"/>
      <sheetName val="موقف المراجعة النهائي"/>
      <sheetName val="أتعاب مكتب الخبر"/>
      <sheetName val="كشف بعملاء المكتب"/>
      <sheetName val="بيانات عن العميل"/>
      <sheetName val="أسماء العملاء بالانجليزي"/>
      <sheetName val="توقيع ميزانيات"/>
      <sheetName val="كشف حساب العملاء"/>
      <sheetName val="جدول زمني"/>
      <sheetName val="نموذج إستلام سيارة"/>
      <sheetName val="مراسلات العملاء"/>
      <sheetName val="جدول زيارات الاسبوعي"/>
      <sheetName val="موقف العملاء12"/>
      <sheetName val="موقف العملاء"/>
      <sheetName val="إيرادات مكتب الخبر"/>
      <sheetName val="تقرير أعمال المكتب"/>
      <sheetName val="تفريغ كشف الحضور"/>
      <sheetName val="كشف الحضور"/>
      <sheetName val="تصريح تنقل"/>
      <sheetName val="نموذج أجازة"/>
      <sheetName val="تليفونات عملاء مكتب الخبر"/>
      <sheetName val="نصيب أتعاب الفروع"/>
      <sheetName val="تذكرة طائرة (E)"/>
      <sheetName val="تذكرة طائرة (3)"/>
      <sheetName val="تذكرة طائرة"/>
      <sheetName val="سند صرف فواتير"/>
      <sheetName val="نوع الخدمة"/>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بيان العمل نيكاسيو"/>
      <sheetName val="بيان العمل نيكاسيو (2)"/>
      <sheetName val="بيان العمل الاسبوعي"/>
      <sheetName val="جدول بزيارات العملاء"/>
      <sheetName val="تذكرة طائرة (2)"/>
      <sheetName val="تصفية مستحقات موظف (3)"/>
      <sheetName val="تصفية مستحقات موظف"/>
      <sheetName val="عمولات مستحقة (2)"/>
      <sheetName val="عمولات مستحقة"/>
      <sheetName val="محضر الاجتماع الأسبوعي"/>
      <sheetName val="محضر الاجتماع الأسبوعي (3)"/>
      <sheetName val="محضر الاجتماع الأسبوعي (2)"/>
      <sheetName val="محضر الاجتماع الأسبوعي (4)"/>
      <sheetName val="محضر الاجتماع الأسبوعي (5)"/>
      <sheetName val="محضر الاجتماع الأسبوعي (6)"/>
      <sheetName val="محضر الاجتماع الأسبوعي (7)"/>
      <sheetName val="محضر الاجتماع الأسبوعي (8)"/>
      <sheetName val="عمولة صرف عقد جديد (3)"/>
      <sheetName val="عمولات مستحقة صابر المهدي"/>
      <sheetName val="عمولات مستحقة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كشف بعملاء المكتب"/>
      <sheetName val="موقف العملاء"/>
      <sheetName val="إيرادات مكتب الخبر"/>
      <sheetName val="تقرير أعمال المكتب"/>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ملاحظات صابر"/>
      <sheetName val="التقرير الشهري المعدل"/>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قائمة التدفقات"/>
      <sheetName val="نبذة تاريخية"/>
      <sheetName val="5-3"/>
      <sheetName val="6"/>
      <sheetName val="9-7"/>
      <sheetName val="10"/>
      <sheetName val="13-11"/>
      <sheetName val="16-14"/>
      <sheetName val="إيضاح 15 (2)"/>
      <sheetName val="إيضاح 15 (3)"/>
      <sheetName val="كشف رقم 4"/>
      <sheetName val="كشف رقم 4 (2)"/>
      <sheetName val="إهلاك الأصول 2011 "/>
      <sheetName val="إهلاك الأصول 2008"/>
      <sheetName val="إهلاك الأصول 2007"/>
    </sheetNames>
    <sheetDataSet>
      <sheetData sheetId="0"/>
      <sheetData sheetId="1">
        <row r="7">
          <cell r="B7" t="str">
            <v xml:space="preserve">الأصول </v>
          </cell>
        </row>
      </sheetData>
      <sheetData sheetId="2">
        <row r="2">
          <cell r="B2" t="str">
            <v>شـركـة مـدارس الـتـربـيــة والـتـعـلـيــم الأهـلـيــة</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موقف العملاء"/>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الغلاف + الفهرس"/>
      <sheetName val="المركز المالي"/>
      <sheetName val="قائمة الدخل"/>
      <sheetName val="قائمة التغيرات"/>
      <sheetName val="التدفقات النقدية"/>
      <sheetName val="نبذة تاريخية"/>
      <sheetName val="إيضاح 3-4-5"/>
      <sheetName val="إيضاح 6"/>
      <sheetName val="إيضاح7-8-9"/>
      <sheetName val="إيضاح10 -11"/>
      <sheetName val="ميزان المراجعة"/>
      <sheetName val="القيود"/>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أسماء ومسلسل العملاء "/>
      <sheetName val="ورقة2"/>
      <sheetName val="نموذج عهدة مستديمة"/>
      <sheetName val="نموذج عهدة مستديمة (2)"/>
      <sheetName val="نموذج لموظفي المكتب"/>
      <sheetName val="قائمة الموظفين"/>
      <sheetName val="عمولة صرف عقد جديد"/>
      <sheetName val="نموذج أجازات"/>
      <sheetName val="تابع ملفات المستودع"/>
      <sheetName val="ملفات بمستودع الاحساء"/>
      <sheetName val="بدل سكن"/>
      <sheetName val="صرف راتب"/>
      <sheetName val="تصفية مستحقات موظف"/>
      <sheetName val="موقف المراجعة الدورية"/>
      <sheetName val="موقف المراجعة النهائي"/>
      <sheetName val="بيانات عن العميل"/>
      <sheetName val="كشف حساب العملاء"/>
      <sheetName val="نموذج إستلام سيارة"/>
      <sheetName val="مراسلات العملاء"/>
      <sheetName val="جدول بزيارات العملاء"/>
      <sheetName val="جدول زيارات الاسبوعي"/>
      <sheetName val="بيان العمل الاسبوعي"/>
      <sheetName val="كشف بعملاء المكتب"/>
      <sheetName val="ملاحظات صابر"/>
      <sheetName val="موقف العملاء"/>
      <sheetName val="إيرادات مكتب الخبر"/>
      <sheetName val="التقرير الشهري المعدل"/>
      <sheetName val="تقرير أعمال المكتب"/>
      <sheetName val="تفريغ كشف الحضور"/>
      <sheetName val="كشف الحضور"/>
      <sheetName val="تصريح تنقل"/>
      <sheetName val="تليفونات عملاء مكتب الخبر"/>
      <sheetName val="تذكرة طائرة"/>
      <sheetName val="سند صرف فواتير"/>
      <sheetName val="جرد مخزن"/>
      <sheetName val="كشف تفريغ"/>
      <sheetName val="جرد خزينة"/>
      <sheetName val="بيان القضايا المرسلة"/>
      <sheetName val="موقف أتعاب العملاء"/>
      <sheetName val="موقف أتعاب العمليات الخاصة"/>
      <sheetName val="أتعاب مسك الدفاتر"/>
      <sheetName val="إيجار المكتب"/>
      <sheetName val="حساب مكتب الخبر لدى الفروع"/>
      <sheetName val="سند قيد يومية"/>
      <sheetName val="ورقة1"/>
      <sheetName val="نموذج إرسال الملفات للإرشيف"/>
      <sheetName val="ورقة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7"/>
  <sheetViews>
    <sheetView rightToLeft="1" topLeftCell="D2" zoomScaleNormal="100" zoomScaleSheetLayoutView="100" workbookViewId="0">
      <selection activeCell="G2" sqref="G2"/>
    </sheetView>
  </sheetViews>
  <sheetFormatPr defaultRowHeight="14.25" x14ac:dyDescent="0.2"/>
  <cols>
    <col min="1" max="1" width="9" bestFit="1" customWidth="1"/>
    <col min="2" max="2" width="23.875" style="5" bestFit="1" customWidth="1"/>
    <col min="3" max="3" width="23.25" style="5" bestFit="1" customWidth="1"/>
    <col min="4" max="4" width="26.125" style="8" bestFit="1" customWidth="1"/>
    <col min="5" max="5" width="25.625" style="8" customWidth="1"/>
    <col min="6" max="6" width="17.75" style="8" customWidth="1"/>
    <col min="7" max="7" width="10.625" style="8" bestFit="1" customWidth="1"/>
    <col min="8" max="8" width="10.625" bestFit="1" customWidth="1"/>
    <col min="9" max="9" width="20.25" bestFit="1" customWidth="1"/>
    <col min="10" max="10" width="10" bestFit="1" customWidth="1"/>
  </cols>
  <sheetData>
    <row r="1" spans="1:10" x14ac:dyDescent="0.2">
      <c r="A1" s="7" t="s">
        <v>600</v>
      </c>
      <c r="B1" s="7" t="s">
        <v>27</v>
      </c>
      <c r="C1" s="7" t="s">
        <v>601</v>
      </c>
      <c r="D1" s="7" t="s">
        <v>602</v>
      </c>
      <c r="E1" s="7" t="s">
        <v>603</v>
      </c>
      <c r="F1" s="7" t="s">
        <v>604</v>
      </c>
      <c r="G1" s="7" t="s">
        <v>605</v>
      </c>
      <c r="H1" s="7" t="s">
        <v>606</v>
      </c>
    </row>
    <row r="2" spans="1:10" x14ac:dyDescent="0.2">
      <c r="A2" s="7">
        <v>111</v>
      </c>
      <c r="B2" s="7" t="s">
        <v>30</v>
      </c>
      <c r="C2" s="7">
        <v>179580</v>
      </c>
      <c r="D2" s="7">
        <v>0</v>
      </c>
      <c r="E2" s="7">
        <v>1770688.88</v>
      </c>
      <c r="F2" s="7">
        <v>1943215</v>
      </c>
      <c r="G2" s="7">
        <v>7053.8799999998882</v>
      </c>
      <c r="H2" s="7">
        <v>0</v>
      </c>
      <c r="I2" t="s">
        <v>643</v>
      </c>
    </row>
    <row r="3" spans="1:10" x14ac:dyDescent="0.2">
      <c r="A3" s="7">
        <v>112</v>
      </c>
      <c r="B3" s="7" t="s">
        <v>93</v>
      </c>
      <c r="C3" s="7">
        <v>0</v>
      </c>
      <c r="D3" s="7">
        <v>0</v>
      </c>
      <c r="E3" s="7">
        <v>172935.01</v>
      </c>
      <c r="F3" s="7">
        <v>146338.17000000001</v>
      </c>
      <c r="G3" s="7">
        <v>26596.839999999997</v>
      </c>
      <c r="H3" s="7">
        <v>0</v>
      </c>
      <c r="I3" t="s">
        <v>643</v>
      </c>
    </row>
    <row r="4" spans="1:10" x14ac:dyDescent="0.2">
      <c r="A4" s="7">
        <v>113</v>
      </c>
      <c r="B4" s="7" t="s">
        <v>607</v>
      </c>
      <c r="C4" s="7">
        <v>81314.880000000005</v>
      </c>
      <c r="D4" s="7">
        <v>0</v>
      </c>
      <c r="E4" s="7">
        <v>1520329.41</v>
      </c>
      <c r="F4" s="7">
        <v>1600167.07</v>
      </c>
      <c r="G4" s="7">
        <v>1477.2199999999721</v>
      </c>
      <c r="H4" s="7">
        <v>0</v>
      </c>
      <c r="I4" t="s">
        <v>643</v>
      </c>
    </row>
    <row r="5" spans="1:10" x14ac:dyDescent="0.2">
      <c r="A5" s="7">
        <v>114</v>
      </c>
      <c r="B5" s="7" t="s">
        <v>608</v>
      </c>
      <c r="C5" s="7">
        <v>12081.59</v>
      </c>
      <c r="D5" s="7">
        <v>0</v>
      </c>
      <c r="E5" s="7">
        <v>1508835.06</v>
      </c>
      <c r="F5" s="7">
        <v>1515518.47</v>
      </c>
      <c r="G5" s="7">
        <v>5398.1800000001676</v>
      </c>
      <c r="H5" s="7">
        <v>0</v>
      </c>
      <c r="I5" t="s">
        <v>643</v>
      </c>
      <c r="J5" s="6"/>
    </row>
    <row r="6" spans="1:10" x14ac:dyDescent="0.2">
      <c r="A6" s="7">
        <v>115</v>
      </c>
      <c r="B6" s="7" t="s">
        <v>609</v>
      </c>
      <c r="C6" s="7">
        <v>17685.09</v>
      </c>
      <c r="D6" s="7">
        <v>0</v>
      </c>
      <c r="E6" s="7">
        <v>166502.01</v>
      </c>
      <c r="F6" s="7">
        <v>183397.99</v>
      </c>
      <c r="G6" s="7">
        <v>789.11000000001513</v>
      </c>
      <c r="H6" s="7">
        <v>0</v>
      </c>
      <c r="I6" t="s">
        <v>643</v>
      </c>
      <c r="J6" s="6">
        <f>F7-C7</f>
        <v>1907420</v>
      </c>
    </row>
    <row r="7" spans="1:10" x14ac:dyDescent="0.2">
      <c r="A7" s="7">
        <v>211</v>
      </c>
      <c r="B7" s="7" t="s">
        <v>28</v>
      </c>
      <c r="C7" s="7">
        <v>266071.44</v>
      </c>
      <c r="D7" s="7">
        <v>0</v>
      </c>
      <c r="E7" s="7">
        <v>2215320</v>
      </c>
      <c r="F7" s="7">
        <v>2173491.44</v>
      </c>
      <c r="G7" s="7">
        <v>307900</v>
      </c>
      <c r="H7" s="7">
        <v>0</v>
      </c>
      <c r="I7" t="s">
        <v>641</v>
      </c>
      <c r="J7" s="6"/>
    </row>
    <row r="8" spans="1:10" x14ac:dyDescent="0.2">
      <c r="A8" s="7">
        <v>311</v>
      </c>
      <c r="B8" s="7" t="s">
        <v>610</v>
      </c>
      <c r="C8" s="7">
        <v>73000</v>
      </c>
      <c r="D8" s="7">
        <v>0</v>
      </c>
      <c r="E8" s="7">
        <v>0</v>
      </c>
      <c r="F8" s="7">
        <v>0</v>
      </c>
      <c r="G8" s="7">
        <v>73000</v>
      </c>
      <c r="H8" s="7">
        <v>0</v>
      </c>
      <c r="I8" t="s">
        <v>644</v>
      </c>
    </row>
    <row r="9" spans="1:10" x14ac:dyDescent="0.2">
      <c r="A9" s="7">
        <v>312</v>
      </c>
      <c r="B9" s="7" t="s">
        <v>611</v>
      </c>
      <c r="C9" s="7">
        <v>65000</v>
      </c>
      <c r="D9" s="7">
        <v>0</v>
      </c>
      <c r="E9" s="7">
        <v>55000</v>
      </c>
      <c r="F9" s="7">
        <v>0</v>
      </c>
      <c r="G9" s="7">
        <v>120000</v>
      </c>
      <c r="H9" s="7">
        <v>0</v>
      </c>
      <c r="I9" t="s">
        <v>644</v>
      </c>
    </row>
    <row r="10" spans="1:10" x14ac:dyDescent="0.2">
      <c r="A10" s="7">
        <v>313</v>
      </c>
      <c r="B10" s="7" t="s">
        <v>612</v>
      </c>
      <c r="C10" s="7">
        <v>62000</v>
      </c>
      <c r="D10" s="7">
        <v>0</v>
      </c>
      <c r="E10" s="7">
        <v>23383</v>
      </c>
      <c r="F10" s="7">
        <v>0</v>
      </c>
      <c r="G10" s="7">
        <v>85383</v>
      </c>
      <c r="H10" s="7">
        <v>0</v>
      </c>
      <c r="I10" t="s">
        <v>644</v>
      </c>
    </row>
    <row r="11" spans="1:10" x14ac:dyDescent="0.2">
      <c r="A11" s="7">
        <v>3111</v>
      </c>
      <c r="B11" s="7" t="s">
        <v>613</v>
      </c>
      <c r="C11" s="7">
        <v>0</v>
      </c>
      <c r="D11" s="7">
        <v>7300</v>
      </c>
      <c r="E11" s="7">
        <v>0</v>
      </c>
      <c r="F11" s="7">
        <v>7300</v>
      </c>
      <c r="G11" s="7">
        <v>0</v>
      </c>
      <c r="H11" s="7">
        <v>14600</v>
      </c>
      <c r="I11" t="s">
        <v>645</v>
      </c>
    </row>
    <row r="12" spans="1:10" x14ac:dyDescent="0.2">
      <c r="A12" s="7">
        <v>3112</v>
      </c>
      <c r="B12" s="7" t="s">
        <v>588</v>
      </c>
      <c r="C12" s="7">
        <v>0</v>
      </c>
      <c r="D12" s="7">
        <v>13000</v>
      </c>
      <c r="E12" s="7">
        <v>0</v>
      </c>
      <c r="F12" s="7">
        <v>13301</v>
      </c>
      <c r="G12" s="7">
        <v>0</v>
      </c>
      <c r="H12" s="7">
        <v>26301</v>
      </c>
      <c r="I12" t="s">
        <v>645</v>
      </c>
    </row>
    <row r="13" spans="1:10" x14ac:dyDescent="0.2">
      <c r="A13" s="7">
        <v>3113</v>
      </c>
      <c r="B13" s="7" t="s">
        <v>614</v>
      </c>
      <c r="C13" s="7">
        <v>0</v>
      </c>
      <c r="D13" s="7">
        <v>12400</v>
      </c>
      <c r="E13" s="7">
        <v>0</v>
      </c>
      <c r="F13" s="7">
        <v>11089</v>
      </c>
      <c r="G13" s="7">
        <v>0</v>
      </c>
      <c r="H13" s="7">
        <v>23489</v>
      </c>
      <c r="I13" t="s">
        <v>645</v>
      </c>
    </row>
    <row r="14" spans="1:10" x14ac:dyDescent="0.2">
      <c r="A14" s="7">
        <v>411</v>
      </c>
      <c r="B14" s="7" t="s">
        <v>615</v>
      </c>
      <c r="C14" s="7">
        <v>0</v>
      </c>
      <c r="D14" s="7">
        <v>0</v>
      </c>
      <c r="E14" s="7">
        <v>141038</v>
      </c>
      <c r="F14" s="7">
        <v>0</v>
      </c>
      <c r="G14" s="7">
        <v>141038</v>
      </c>
      <c r="H14" s="7">
        <v>0</v>
      </c>
      <c r="I14" t="s">
        <v>646</v>
      </c>
    </row>
    <row r="15" spans="1:10" x14ac:dyDescent="0.2">
      <c r="A15" s="7">
        <v>511</v>
      </c>
      <c r="B15" s="7" t="s">
        <v>616</v>
      </c>
      <c r="C15" s="7">
        <v>0</v>
      </c>
      <c r="D15" s="7">
        <v>0</v>
      </c>
      <c r="E15" s="7">
        <v>0</v>
      </c>
      <c r="F15" s="7">
        <v>10000</v>
      </c>
      <c r="G15" s="7">
        <v>0</v>
      </c>
      <c r="H15" s="7">
        <v>10000</v>
      </c>
      <c r="I15" t="s">
        <v>647</v>
      </c>
    </row>
    <row r="16" spans="1:10" x14ac:dyDescent="0.2">
      <c r="A16" s="7">
        <v>512</v>
      </c>
      <c r="B16" s="7" t="s">
        <v>617</v>
      </c>
      <c r="C16" s="7">
        <v>0</v>
      </c>
      <c r="D16" s="7">
        <v>9339</v>
      </c>
      <c r="E16" s="7">
        <v>397729.98000000004</v>
      </c>
      <c r="F16" s="7">
        <v>402144.77999999997</v>
      </c>
      <c r="G16" s="7">
        <v>0</v>
      </c>
      <c r="H16" s="7">
        <v>13753.79999999993</v>
      </c>
      <c r="I16" t="s">
        <v>647</v>
      </c>
    </row>
    <row r="17" spans="1:9" x14ac:dyDescent="0.2">
      <c r="A17" s="7">
        <v>513</v>
      </c>
      <c r="B17" s="7" t="s">
        <v>618</v>
      </c>
      <c r="C17" s="7">
        <v>0</v>
      </c>
      <c r="D17" s="7">
        <v>10000</v>
      </c>
      <c r="E17" s="7">
        <v>0</v>
      </c>
      <c r="F17" s="7">
        <v>7500</v>
      </c>
      <c r="G17" s="7">
        <v>0</v>
      </c>
      <c r="H17" s="7">
        <v>17500</v>
      </c>
      <c r="I17" t="s">
        <v>648</v>
      </c>
    </row>
    <row r="18" spans="1:9" x14ac:dyDescent="0.2">
      <c r="A18" s="7">
        <v>611</v>
      </c>
      <c r="B18" s="7" t="s">
        <v>619</v>
      </c>
      <c r="C18" s="7">
        <v>0</v>
      </c>
      <c r="D18" s="7">
        <v>700000</v>
      </c>
      <c r="E18" s="7">
        <v>506576.94999999995</v>
      </c>
      <c r="F18" s="7">
        <v>878749</v>
      </c>
      <c r="G18" s="7">
        <v>0</v>
      </c>
      <c r="H18" s="7">
        <v>1072172.05</v>
      </c>
      <c r="I18" t="s">
        <v>649</v>
      </c>
    </row>
    <row r="19" spans="1:9" x14ac:dyDescent="0.2">
      <c r="A19" s="7">
        <v>711</v>
      </c>
      <c r="B19" s="7" t="s">
        <v>5</v>
      </c>
      <c r="C19" s="7">
        <v>0</v>
      </c>
      <c r="D19" s="7">
        <v>100000</v>
      </c>
      <c r="E19" s="7">
        <v>0</v>
      </c>
      <c r="F19" s="7">
        <v>0</v>
      </c>
      <c r="G19" s="7">
        <v>0</v>
      </c>
      <c r="H19" s="7">
        <v>100000</v>
      </c>
      <c r="I19" t="s">
        <v>478</v>
      </c>
    </row>
    <row r="20" spans="1:9" x14ac:dyDescent="0.2">
      <c r="A20" s="7">
        <v>712</v>
      </c>
      <c r="B20" s="7" t="s">
        <v>620</v>
      </c>
      <c r="C20" s="7">
        <v>95306</v>
      </c>
      <c r="D20" s="7">
        <v>0</v>
      </c>
      <c r="E20" s="7">
        <v>0</v>
      </c>
      <c r="F20" s="7">
        <v>0</v>
      </c>
      <c r="G20" s="7">
        <v>95306</v>
      </c>
      <c r="H20" s="7">
        <v>0</v>
      </c>
      <c r="I20" t="s">
        <v>650</v>
      </c>
    </row>
    <row r="21" spans="1:9" x14ac:dyDescent="0.2">
      <c r="A21" s="7">
        <v>811</v>
      </c>
      <c r="B21" s="7" t="s">
        <v>621</v>
      </c>
      <c r="C21" s="7">
        <v>0</v>
      </c>
      <c r="D21" s="7">
        <v>0</v>
      </c>
      <c r="E21" s="7">
        <v>0</v>
      </c>
      <c r="F21" s="7">
        <v>2911788</v>
      </c>
      <c r="G21" s="7">
        <v>0</v>
      </c>
      <c r="H21" s="7">
        <v>2911788</v>
      </c>
      <c r="I21" t="s">
        <v>651</v>
      </c>
    </row>
    <row r="22" spans="1:9" x14ac:dyDescent="0.2">
      <c r="A22" s="7">
        <v>812</v>
      </c>
      <c r="B22" s="7" t="s">
        <v>622</v>
      </c>
      <c r="C22" s="7"/>
      <c r="D22" s="7">
        <v>0</v>
      </c>
      <c r="E22" s="7">
        <v>230822.69</v>
      </c>
      <c r="F22" s="7">
        <v>0</v>
      </c>
      <c r="G22" s="7">
        <v>230822.69</v>
      </c>
      <c r="H22" s="7">
        <v>0</v>
      </c>
      <c r="I22" t="s">
        <v>642</v>
      </c>
    </row>
    <row r="23" spans="1:9" x14ac:dyDescent="0.2">
      <c r="A23" s="7">
        <v>911</v>
      </c>
      <c r="B23" s="7" t="s">
        <v>623</v>
      </c>
      <c r="C23" s="7">
        <v>0</v>
      </c>
      <c r="D23" s="7">
        <v>0</v>
      </c>
      <c r="E23" s="7">
        <v>2417274.23</v>
      </c>
      <c r="F23" s="7">
        <v>0</v>
      </c>
      <c r="G23" s="7">
        <v>2417274.23</v>
      </c>
      <c r="H23" s="7">
        <v>0</v>
      </c>
      <c r="I23" t="s">
        <v>652</v>
      </c>
    </row>
    <row r="24" spans="1:9" x14ac:dyDescent="0.2">
      <c r="A24" s="7">
        <v>1011</v>
      </c>
      <c r="B24" s="7" t="s">
        <v>624</v>
      </c>
      <c r="C24" s="7">
        <v>0</v>
      </c>
      <c r="D24" s="7">
        <v>0</v>
      </c>
      <c r="E24" s="7">
        <v>178000</v>
      </c>
      <c r="F24" s="7"/>
      <c r="G24" s="7">
        <v>178000</v>
      </c>
      <c r="H24" s="7">
        <v>0</v>
      </c>
      <c r="I24" t="s">
        <v>653</v>
      </c>
    </row>
    <row r="25" spans="1:9" x14ac:dyDescent="0.2">
      <c r="A25" s="7">
        <v>1012</v>
      </c>
      <c r="B25" s="7" t="s">
        <v>625</v>
      </c>
      <c r="C25" s="7">
        <v>0</v>
      </c>
      <c r="D25" s="7">
        <v>0</v>
      </c>
      <c r="E25" s="7">
        <v>126417</v>
      </c>
      <c r="F25" s="7">
        <v>0</v>
      </c>
      <c r="G25" s="7">
        <v>126417</v>
      </c>
      <c r="H25" s="7">
        <v>0</v>
      </c>
      <c r="I25" t="s">
        <v>653</v>
      </c>
    </row>
    <row r="26" spans="1:9" x14ac:dyDescent="0.2">
      <c r="A26" s="7">
        <v>1013</v>
      </c>
      <c r="B26" s="7" t="s">
        <v>626</v>
      </c>
      <c r="C26" s="7">
        <v>0</v>
      </c>
      <c r="D26" s="7">
        <v>0</v>
      </c>
      <c r="E26" s="7">
        <v>178498.5</v>
      </c>
      <c r="F26" s="7">
        <v>0</v>
      </c>
      <c r="G26" s="7">
        <v>178498.5</v>
      </c>
      <c r="H26" s="7">
        <v>0</v>
      </c>
      <c r="I26" t="s">
        <v>653</v>
      </c>
    </row>
    <row r="27" spans="1:9" x14ac:dyDescent="0.2">
      <c r="A27" s="7">
        <v>1014</v>
      </c>
      <c r="B27" s="7" t="s">
        <v>627</v>
      </c>
      <c r="C27" s="7">
        <v>0</v>
      </c>
      <c r="D27" s="7">
        <v>0</v>
      </c>
      <c r="E27" s="7">
        <v>10000</v>
      </c>
      <c r="F27" s="7">
        <v>0</v>
      </c>
      <c r="G27" s="7">
        <v>10000</v>
      </c>
      <c r="H27" s="7">
        <v>0</v>
      </c>
      <c r="I27" t="s">
        <v>653</v>
      </c>
    </row>
    <row r="28" spans="1:9" x14ac:dyDescent="0.2">
      <c r="A28" s="7">
        <v>1015</v>
      </c>
      <c r="B28" s="7" t="s">
        <v>628</v>
      </c>
      <c r="C28" s="7">
        <v>0</v>
      </c>
      <c r="D28" s="7">
        <v>0</v>
      </c>
      <c r="E28" s="7">
        <v>8092.44</v>
      </c>
      <c r="F28" s="7">
        <v>0</v>
      </c>
      <c r="G28" s="7">
        <v>8092.44</v>
      </c>
      <c r="H28" s="7">
        <v>0</v>
      </c>
      <c r="I28" t="s">
        <v>653</v>
      </c>
    </row>
    <row r="29" spans="1:9" x14ac:dyDescent="0.2">
      <c r="A29" s="7">
        <v>1016</v>
      </c>
      <c r="B29" s="7" t="s">
        <v>629</v>
      </c>
      <c r="C29" s="7">
        <v>0</v>
      </c>
      <c r="D29" s="7">
        <v>0</v>
      </c>
      <c r="E29" s="7">
        <v>26064.03</v>
      </c>
      <c r="F29" s="7">
        <v>0</v>
      </c>
      <c r="G29" s="7">
        <v>26064.03</v>
      </c>
      <c r="H29" s="7">
        <v>0</v>
      </c>
      <c r="I29" t="s">
        <v>652</v>
      </c>
    </row>
    <row r="30" spans="1:9" x14ac:dyDescent="0.2">
      <c r="A30" s="7">
        <v>1017</v>
      </c>
      <c r="B30" s="7" t="s">
        <v>630</v>
      </c>
      <c r="C30" s="7">
        <v>0</v>
      </c>
      <c r="D30" s="7">
        <v>0</v>
      </c>
      <c r="E30" s="7">
        <v>7488.58</v>
      </c>
      <c r="F30" s="7">
        <v>0</v>
      </c>
      <c r="G30" s="7">
        <v>7488.58</v>
      </c>
      <c r="H30" s="7">
        <v>0</v>
      </c>
      <c r="I30" t="s">
        <v>653</v>
      </c>
    </row>
    <row r="31" spans="1:9" x14ac:dyDescent="0.2">
      <c r="A31" s="7">
        <v>1018</v>
      </c>
      <c r="B31" s="7" t="s">
        <v>631</v>
      </c>
      <c r="C31" s="7">
        <v>0</v>
      </c>
      <c r="D31" s="7">
        <v>0</v>
      </c>
      <c r="E31" s="7">
        <v>10376.58</v>
      </c>
      <c r="F31" s="7">
        <v>0</v>
      </c>
      <c r="G31" s="7">
        <v>10376.58</v>
      </c>
      <c r="H31" s="7">
        <v>0</v>
      </c>
      <c r="I31" t="s">
        <v>653</v>
      </c>
    </row>
    <row r="32" spans="1:9" x14ac:dyDescent="0.2">
      <c r="A32" s="7">
        <v>1019</v>
      </c>
      <c r="B32" s="7" t="s">
        <v>632</v>
      </c>
      <c r="C32" s="7">
        <v>0</v>
      </c>
      <c r="D32" s="7">
        <v>0</v>
      </c>
      <c r="E32" s="7">
        <v>1725</v>
      </c>
      <c r="F32" s="7">
        <v>0</v>
      </c>
      <c r="G32" s="7">
        <v>1725</v>
      </c>
      <c r="H32" s="7">
        <v>0</v>
      </c>
      <c r="I32" t="s">
        <v>653</v>
      </c>
    </row>
    <row r="33" spans="1:9" x14ac:dyDescent="0.2">
      <c r="A33" s="7">
        <v>1020</v>
      </c>
      <c r="B33" s="7" t="s">
        <v>633</v>
      </c>
      <c r="C33" s="7">
        <v>0</v>
      </c>
      <c r="D33" s="7">
        <v>0</v>
      </c>
      <c r="E33" s="7">
        <v>2986.2</v>
      </c>
      <c r="F33" s="7">
        <v>0</v>
      </c>
      <c r="G33" s="7">
        <v>2986.2000000000003</v>
      </c>
      <c r="H33" s="7">
        <v>0</v>
      </c>
      <c r="I33" t="s">
        <v>653</v>
      </c>
    </row>
    <row r="34" spans="1:9" x14ac:dyDescent="0.2">
      <c r="A34" s="7">
        <v>1021</v>
      </c>
      <c r="B34" s="7" t="s">
        <v>634</v>
      </c>
      <c r="C34" s="7">
        <v>0</v>
      </c>
      <c r="D34" s="7">
        <v>0</v>
      </c>
      <c r="E34" s="7">
        <v>10525</v>
      </c>
      <c r="F34" s="7">
        <v>0</v>
      </c>
      <c r="G34" s="7">
        <v>10525</v>
      </c>
      <c r="H34" s="7">
        <v>0</v>
      </c>
      <c r="I34" t="s">
        <v>653</v>
      </c>
    </row>
    <row r="35" spans="1:9" ht="15.75" customHeight="1" x14ac:dyDescent="0.2">
      <c r="A35" s="7">
        <v>1022</v>
      </c>
      <c r="B35" s="7" t="s">
        <v>635</v>
      </c>
      <c r="C35" s="7">
        <v>0</v>
      </c>
      <c r="D35" s="7">
        <v>0</v>
      </c>
      <c r="E35" s="7">
        <v>26726.210000000003</v>
      </c>
      <c r="F35" s="7">
        <v>0</v>
      </c>
      <c r="G35" s="7">
        <v>26726.210000000003</v>
      </c>
      <c r="H35" s="7">
        <v>0</v>
      </c>
      <c r="I35" t="s">
        <v>653</v>
      </c>
    </row>
    <row r="36" spans="1:9" x14ac:dyDescent="0.2">
      <c r="A36" s="7">
        <v>1023</v>
      </c>
      <c r="B36" s="7" t="s">
        <v>636</v>
      </c>
      <c r="C36" s="7">
        <v>0</v>
      </c>
      <c r="D36" s="7">
        <v>0</v>
      </c>
      <c r="E36" s="7">
        <v>26436.36</v>
      </c>
      <c r="F36" s="7">
        <v>0</v>
      </c>
      <c r="G36" s="7">
        <v>26436.36</v>
      </c>
      <c r="H36" s="7">
        <v>0</v>
      </c>
      <c r="I36" t="s">
        <v>653</v>
      </c>
    </row>
    <row r="37" spans="1:9" x14ac:dyDescent="0.2">
      <c r="A37" s="7">
        <v>1024</v>
      </c>
      <c r="B37" s="7" t="s">
        <v>637</v>
      </c>
      <c r="C37" s="7">
        <v>0</v>
      </c>
      <c r="D37" s="7">
        <v>0</v>
      </c>
      <c r="E37" s="7">
        <v>2931.0900000000006</v>
      </c>
      <c r="F37" s="7">
        <v>0</v>
      </c>
      <c r="G37" s="7">
        <v>2931.0900000000006</v>
      </c>
      <c r="H37" s="7">
        <v>0</v>
      </c>
      <c r="I37" t="s">
        <v>653</v>
      </c>
    </row>
    <row r="38" spans="1:9" x14ac:dyDescent="0.2">
      <c r="A38" s="7">
        <v>1025</v>
      </c>
      <c r="B38" s="7" t="s">
        <v>638</v>
      </c>
      <c r="C38" s="7">
        <v>0</v>
      </c>
      <c r="D38" s="7">
        <v>0</v>
      </c>
      <c r="E38" s="7">
        <v>11276.990000000003</v>
      </c>
      <c r="F38" s="7">
        <v>0</v>
      </c>
      <c r="G38" s="7">
        <v>11276.990000000003</v>
      </c>
      <c r="H38" s="7">
        <v>0</v>
      </c>
      <c r="I38" t="s">
        <v>653</v>
      </c>
    </row>
    <row r="39" spans="1:9" x14ac:dyDescent="0.2">
      <c r="A39" s="7">
        <v>1026</v>
      </c>
      <c r="B39" s="7" t="s">
        <v>639</v>
      </c>
      <c r="C39" s="7">
        <v>0</v>
      </c>
      <c r="D39" s="7">
        <v>0</v>
      </c>
      <c r="E39" s="7">
        <v>10830.720000000001</v>
      </c>
      <c r="F39" s="7">
        <v>0</v>
      </c>
      <c r="G39" s="7">
        <v>10830.720000000001</v>
      </c>
      <c r="H39" s="7">
        <v>0</v>
      </c>
      <c r="I39" t="s">
        <v>653</v>
      </c>
    </row>
    <row r="40" spans="1:9" x14ac:dyDescent="0.2">
      <c r="A40" s="7">
        <v>1027</v>
      </c>
      <c r="B40" s="7" t="s">
        <v>640</v>
      </c>
      <c r="C40" s="7">
        <v>0</v>
      </c>
      <c r="D40" s="7">
        <v>0</v>
      </c>
      <c r="E40" s="7">
        <v>31690</v>
      </c>
      <c r="F40" s="7">
        <v>0</v>
      </c>
      <c r="G40" s="7">
        <v>31690</v>
      </c>
      <c r="H40" s="7">
        <v>0</v>
      </c>
      <c r="I40" t="s">
        <v>653</v>
      </c>
    </row>
    <row r="41" spans="1:9" x14ac:dyDescent="0.2">
      <c r="A41" s="7">
        <v>1028</v>
      </c>
      <c r="B41" s="7" t="s">
        <v>35</v>
      </c>
      <c r="C41" s="7">
        <v>0</v>
      </c>
      <c r="D41" s="7">
        <v>0</v>
      </c>
      <c r="E41" s="7">
        <v>7500</v>
      </c>
      <c r="F41" s="7">
        <v>0</v>
      </c>
      <c r="G41" s="7">
        <v>7500</v>
      </c>
      <c r="H41" s="7">
        <v>0</v>
      </c>
      <c r="I41" t="s">
        <v>653</v>
      </c>
    </row>
    <row r="42" spans="1:9" x14ac:dyDescent="0.2">
      <c r="B42"/>
      <c r="C42" s="6">
        <f t="shared" ref="C42:H42" si="0">SUM(C2:C41)</f>
        <v>852039</v>
      </c>
      <c r="D42" s="6">
        <f t="shared" si="0"/>
        <v>852039</v>
      </c>
      <c r="E42" s="6">
        <f t="shared" si="0"/>
        <v>11803999.919999998</v>
      </c>
      <c r="F42" s="6">
        <f t="shared" si="0"/>
        <v>11803999.920000002</v>
      </c>
      <c r="G42" s="6">
        <f t="shared" si="0"/>
        <v>4189603.85</v>
      </c>
      <c r="H42" s="6">
        <f t="shared" si="0"/>
        <v>4189603.85</v>
      </c>
    </row>
    <row r="43" spans="1:9" x14ac:dyDescent="0.2">
      <c r="B43"/>
      <c r="C43" s="6">
        <f>C42-D42</f>
        <v>0</v>
      </c>
      <c r="D43"/>
      <c r="E43" s="6">
        <f>E42-F42</f>
        <v>0</v>
      </c>
      <c r="F43"/>
      <c r="G43" s="6">
        <f>G42-H42</f>
        <v>0</v>
      </c>
    </row>
    <row r="44" spans="1:9" x14ac:dyDescent="0.2">
      <c r="B44"/>
      <c r="C44"/>
      <c r="D44"/>
      <c r="E44"/>
      <c r="F44"/>
      <c r="G44"/>
    </row>
    <row r="45" spans="1:9" x14ac:dyDescent="0.2">
      <c r="B45"/>
      <c r="C45"/>
      <c r="D45"/>
      <c r="E45" s="6">
        <f>SUM(E22:E41)</f>
        <v>3325661.62</v>
      </c>
      <c r="F45" s="6">
        <f>F21</f>
        <v>2911788</v>
      </c>
      <c r="G45" s="6">
        <f>F45-E45</f>
        <v>-413873.62000000011</v>
      </c>
    </row>
    <row r="46" spans="1:9" x14ac:dyDescent="0.2">
      <c r="B46"/>
      <c r="C46"/>
      <c r="D46"/>
      <c r="E46"/>
      <c r="F46"/>
      <c r="G46"/>
    </row>
    <row r="47" spans="1:9" x14ac:dyDescent="0.2">
      <c r="B47"/>
      <c r="C47"/>
      <c r="D47"/>
      <c r="E47"/>
      <c r="F47"/>
      <c r="G47"/>
    </row>
    <row r="48" spans="1:9" x14ac:dyDescent="0.2">
      <c r="B48"/>
      <c r="C48"/>
      <c r="D48"/>
      <c r="E48"/>
      <c r="F48"/>
      <c r="G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sheetData>
  <autoFilter ref="A1:H1" xr:uid="{00000000-0009-0000-0000-000000000000}"/>
  <pageMargins left="0.7" right="0.7" top="0.75" bottom="0.75" header="0.3" footer="0.3"/>
  <pageSetup scale="2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5"/>
  <sheetViews>
    <sheetView rightToLeft="1" topLeftCell="A154" workbookViewId="0">
      <selection activeCell="A167" sqref="A167"/>
    </sheetView>
  </sheetViews>
  <sheetFormatPr defaultRowHeight="14.25" x14ac:dyDescent="0.2"/>
  <cols>
    <col min="1" max="1" width="22.125" style="4" customWidth="1"/>
    <col min="2" max="9" width="17.875" style="1" customWidth="1"/>
  </cols>
  <sheetData>
    <row r="1" spans="1:9" ht="15" x14ac:dyDescent="0.25">
      <c r="A1" s="98" t="s">
        <v>37</v>
      </c>
      <c r="B1" s="99"/>
      <c r="C1" s="99"/>
      <c r="D1" s="99"/>
      <c r="E1" s="99"/>
      <c r="F1" s="99"/>
      <c r="G1" s="99"/>
      <c r="H1" s="99"/>
      <c r="I1" s="99"/>
    </row>
    <row r="2" spans="1:9" ht="15" x14ac:dyDescent="0.25">
      <c r="A2" s="98" t="s">
        <v>38</v>
      </c>
      <c r="B2" s="99"/>
      <c r="C2" s="99"/>
      <c r="D2" s="99"/>
      <c r="E2" s="99"/>
      <c r="F2" s="99"/>
      <c r="G2" s="99"/>
      <c r="H2" s="99"/>
      <c r="I2" s="99"/>
    </row>
    <row r="3" spans="1:9" ht="15" x14ac:dyDescent="0.25">
      <c r="A3" s="98" t="s">
        <v>39</v>
      </c>
      <c r="B3" s="99"/>
      <c r="C3" s="99"/>
      <c r="D3" s="99"/>
      <c r="E3" s="99"/>
      <c r="F3" s="99"/>
      <c r="G3" s="99"/>
      <c r="H3" s="99"/>
      <c r="I3" s="99"/>
    </row>
    <row r="4" spans="1:9" ht="15" x14ac:dyDescent="0.25">
      <c r="A4" s="2" t="s">
        <v>27</v>
      </c>
      <c r="B4" s="3" t="s">
        <v>40</v>
      </c>
      <c r="C4" s="3" t="s">
        <v>41</v>
      </c>
      <c r="D4" s="3" t="s">
        <v>42</v>
      </c>
      <c r="E4" s="3" t="s">
        <v>43</v>
      </c>
      <c r="F4" s="3" t="s">
        <v>44</v>
      </c>
      <c r="G4" s="3" t="s">
        <v>45</v>
      </c>
      <c r="H4" s="3" t="s">
        <v>46</v>
      </c>
      <c r="I4" s="3" t="s">
        <v>47</v>
      </c>
    </row>
    <row r="5" spans="1:9" x14ac:dyDescent="0.2">
      <c r="A5" s="4" t="s">
        <v>51</v>
      </c>
      <c r="B5" s="1" t="s">
        <v>52</v>
      </c>
      <c r="C5" s="1" t="s">
        <v>49</v>
      </c>
      <c r="D5" s="1" t="s">
        <v>52</v>
      </c>
      <c r="E5" s="1" t="s">
        <v>49</v>
      </c>
      <c r="F5" s="1" t="s">
        <v>49</v>
      </c>
      <c r="G5" s="1" t="s">
        <v>52</v>
      </c>
      <c r="H5" s="1" t="s">
        <v>49</v>
      </c>
      <c r="I5" s="1" t="s">
        <v>52</v>
      </c>
    </row>
    <row r="6" spans="1:9" x14ac:dyDescent="0.2">
      <c r="A6" s="4" t="s">
        <v>53</v>
      </c>
      <c r="B6" s="1" t="s">
        <v>54</v>
      </c>
      <c r="C6" s="1" t="s">
        <v>49</v>
      </c>
      <c r="D6" s="1" t="s">
        <v>54</v>
      </c>
      <c r="E6" s="1" t="s">
        <v>49</v>
      </c>
      <c r="F6" s="1" t="s">
        <v>49</v>
      </c>
      <c r="G6" s="1" t="s">
        <v>54</v>
      </c>
      <c r="H6" s="1" t="s">
        <v>49</v>
      </c>
      <c r="I6" s="1" t="s">
        <v>54</v>
      </c>
    </row>
    <row r="7" spans="1:9" x14ac:dyDescent="0.2">
      <c r="A7" s="4" t="s">
        <v>55</v>
      </c>
      <c r="B7" s="1" t="s">
        <v>56</v>
      </c>
      <c r="C7" s="1" t="s">
        <v>49</v>
      </c>
      <c r="D7" s="1" t="s">
        <v>56</v>
      </c>
      <c r="E7" s="1" t="s">
        <v>49</v>
      </c>
      <c r="F7" s="1" t="s">
        <v>49</v>
      </c>
      <c r="G7" s="1" t="s">
        <v>56</v>
      </c>
      <c r="H7" s="1" t="s">
        <v>49</v>
      </c>
      <c r="I7" s="1" t="s">
        <v>56</v>
      </c>
    </row>
    <row r="8" spans="1:9" x14ac:dyDescent="0.2">
      <c r="A8" s="4" t="s">
        <v>57</v>
      </c>
      <c r="B8" s="1" t="s">
        <v>56</v>
      </c>
      <c r="C8" s="1" t="s">
        <v>49</v>
      </c>
      <c r="D8" s="1" t="s">
        <v>56</v>
      </c>
      <c r="E8" s="1" t="s">
        <v>49</v>
      </c>
      <c r="F8" s="1" t="s">
        <v>49</v>
      </c>
      <c r="G8" s="1" t="s">
        <v>56</v>
      </c>
      <c r="H8" s="1" t="s">
        <v>49</v>
      </c>
      <c r="I8" s="1" t="s">
        <v>56</v>
      </c>
    </row>
    <row r="9" spans="1:9" x14ac:dyDescent="0.2">
      <c r="A9" s="4" t="s">
        <v>58</v>
      </c>
      <c r="B9" s="1" t="s">
        <v>59</v>
      </c>
      <c r="C9" s="1" t="s">
        <v>49</v>
      </c>
      <c r="D9" s="1" t="s">
        <v>59</v>
      </c>
      <c r="E9" s="1" t="s">
        <v>49</v>
      </c>
      <c r="F9" s="1" t="s">
        <v>49</v>
      </c>
      <c r="G9" s="1" t="s">
        <v>59</v>
      </c>
      <c r="H9" s="1" t="s">
        <v>49</v>
      </c>
      <c r="I9" s="1" t="s">
        <v>59</v>
      </c>
    </row>
    <row r="10" spans="1:9" x14ac:dyDescent="0.2">
      <c r="A10" s="4" t="s">
        <v>60</v>
      </c>
      <c r="B10" s="1" t="s">
        <v>61</v>
      </c>
      <c r="C10" s="1" t="s">
        <v>49</v>
      </c>
      <c r="D10" s="1" t="s">
        <v>61</v>
      </c>
      <c r="E10" s="1" t="s">
        <v>49</v>
      </c>
      <c r="F10" s="1" t="s">
        <v>49</v>
      </c>
      <c r="G10" s="1" t="s">
        <v>61</v>
      </c>
      <c r="H10" s="1" t="s">
        <v>49</v>
      </c>
      <c r="I10" s="1" t="s">
        <v>61</v>
      </c>
    </row>
    <row r="11" spans="1:9" x14ac:dyDescent="0.2">
      <c r="A11" s="4" t="s">
        <v>62</v>
      </c>
      <c r="B11" s="1" t="s">
        <v>49</v>
      </c>
      <c r="C11" s="1" t="s">
        <v>49</v>
      </c>
      <c r="D11" s="1" t="s">
        <v>49</v>
      </c>
      <c r="E11" s="1" t="s">
        <v>63</v>
      </c>
      <c r="F11" s="1" t="s">
        <v>49</v>
      </c>
      <c r="G11" s="1" t="s">
        <v>63</v>
      </c>
      <c r="H11" s="1" t="s">
        <v>49</v>
      </c>
      <c r="I11" s="1" t="s">
        <v>63</v>
      </c>
    </row>
    <row r="12" spans="1:9" x14ac:dyDescent="0.2">
      <c r="A12" s="4" t="s">
        <v>64</v>
      </c>
      <c r="B12" s="1" t="s">
        <v>50</v>
      </c>
      <c r="C12" s="1" t="s">
        <v>49</v>
      </c>
      <c r="D12" s="1" t="s">
        <v>50</v>
      </c>
      <c r="E12" s="1" t="s">
        <v>49</v>
      </c>
      <c r="F12" s="1" t="s">
        <v>50</v>
      </c>
      <c r="G12" s="1" t="s">
        <v>50</v>
      </c>
      <c r="H12" s="1" t="s">
        <v>50</v>
      </c>
      <c r="I12" s="1" t="s">
        <v>49</v>
      </c>
    </row>
    <row r="13" spans="1:9" x14ac:dyDescent="0.2">
      <c r="A13" s="4" t="s">
        <v>65</v>
      </c>
      <c r="B13" s="1" t="s">
        <v>49</v>
      </c>
      <c r="C13" s="1" t="s">
        <v>49</v>
      </c>
      <c r="D13" s="1" t="s">
        <v>49</v>
      </c>
      <c r="E13" s="1" t="s">
        <v>66</v>
      </c>
      <c r="F13" s="1" t="s">
        <v>49</v>
      </c>
      <c r="G13" s="1" t="s">
        <v>66</v>
      </c>
      <c r="H13" s="1" t="s">
        <v>49</v>
      </c>
      <c r="I13" s="1" t="s">
        <v>66</v>
      </c>
    </row>
    <row r="14" spans="1:9" x14ac:dyDescent="0.2">
      <c r="A14" s="4" t="s">
        <v>67</v>
      </c>
      <c r="B14" s="1" t="s">
        <v>49</v>
      </c>
      <c r="C14" s="1" t="s">
        <v>49</v>
      </c>
      <c r="D14" s="1" t="s">
        <v>49</v>
      </c>
      <c r="E14" s="1" t="s">
        <v>66</v>
      </c>
      <c r="F14" s="1" t="s">
        <v>49</v>
      </c>
      <c r="G14" s="1" t="s">
        <v>66</v>
      </c>
      <c r="H14" s="1" t="s">
        <v>49</v>
      </c>
      <c r="I14" s="1" t="s">
        <v>66</v>
      </c>
    </row>
    <row r="15" spans="1:9" x14ac:dyDescent="0.2">
      <c r="A15" s="4" t="s">
        <v>68</v>
      </c>
      <c r="B15" s="1" t="s">
        <v>49</v>
      </c>
      <c r="C15" s="1" t="s">
        <v>49</v>
      </c>
      <c r="D15" s="1" t="s">
        <v>49</v>
      </c>
      <c r="E15" s="1" t="s">
        <v>69</v>
      </c>
      <c r="F15" s="1" t="s">
        <v>49</v>
      </c>
      <c r="G15" s="1" t="s">
        <v>69</v>
      </c>
      <c r="H15" s="1" t="s">
        <v>49</v>
      </c>
      <c r="I15" s="1" t="s">
        <v>69</v>
      </c>
    </row>
    <row r="16" spans="1:9" x14ac:dyDescent="0.2">
      <c r="A16" s="4" t="s">
        <v>70</v>
      </c>
      <c r="B16" s="1" t="s">
        <v>49</v>
      </c>
      <c r="C16" s="1" t="s">
        <v>49</v>
      </c>
      <c r="D16" s="1" t="s">
        <v>49</v>
      </c>
      <c r="E16" s="1" t="s">
        <v>71</v>
      </c>
      <c r="F16" s="1" t="s">
        <v>49</v>
      </c>
      <c r="G16" s="1" t="s">
        <v>71</v>
      </c>
      <c r="H16" s="1" t="s">
        <v>49</v>
      </c>
      <c r="I16" s="1" t="s">
        <v>71</v>
      </c>
    </row>
    <row r="17" spans="1:9" x14ac:dyDescent="0.2">
      <c r="A17" s="4" t="s">
        <v>72</v>
      </c>
      <c r="B17" s="1" t="s">
        <v>49</v>
      </c>
      <c r="C17" s="1" t="s">
        <v>49</v>
      </c>
      <c r="D17" s="1" t="s">
        <v>49</v>
      </c>
      <c r="E17" s="1" t="s">
        <v>73</v>
      </c>
      <c r="F17" s="1" t="s">
        <v>49</v>
      </c>
      <c r="G17" s="1" t="s">
        <v>73</v>
      </c>
      <c r="H17" s="1" t="s">
        <v>49</v>
      </c>
      <c r="I17" s="1" t="s">
        <v>73</v>
      </c>
    </row>
    <row r="18" spans="1:9" x14ac:dyDescent="0.2">
      <c r="A18" s="4" t="s">
        <v>74</v>
      </c>
      <c r="B18" s="1" t="s">
        <v>49</v>
      </c>
      <c r="C18" s="1" t="s">
        <v>49</v>
      </c>
      <c r="D18" s="1" t="s">
        <v>49</v>
      </c>
      <c r="E18" s="1" t="s">
        <v>75</v>
      </c>
      <c r="F18" s="1" t="s">
        <v>49</v>
      </c>
      <c r="G18" s="1" t="s">
        <v>75</v>
      </c>
      <c r="H18" s="1" t="s">
        <v>49</v>
      </c>
      <c r="I18" s="1" t="s">
        <v>75</v>
      </c>
    </row>
    <row r="19" spans="1:9" x14ac:dyDescent="0.2">
      <c r="A19" s="4" t="s">
        <v>76</v>
      </c>
      <c r="B19" s="1" t="s">
        <v>49</v>
      </c>
      <c r="C19" s="1" t="s">
        <v>49</v>
      </c>
      <c r="D19" s="1" t="s">
        <v>49</v>
      </c>
      <c r="E19" s="1" t="s">
        <v>77</v>
      </c>
      <c r="F19" s="1" t="s">
        <v>49</v>
      </c>
      <c r="G19" s="1" t="s">
        <v>77</v>
      </c>
      <c r="H19" s="1" t="s">
        <v>49</v>
      </c>
      <c r="I19" s="1" t="s">
        <v>77</v>
      </c>
    </row>
    <row r="20" spans="1:9" x14ac:dyDescent="0.2">
      <c r="A20" s="4" t="s">
        <v>78</v>
      </c>
      <c r="B20" s="1" t="s">
        <v>49</v>
      </c>
      <c r="C20" s="1" t="s">
        <v>49</v>
      </c>
      <c r="D20" s="1" t="s">
        <v>49</v>
      </c>
      <c r="E20" s="1" t="s">
        <v>63</v>
      </c>
      <c r="F20" s="1" t="s">
        <v>49</v>
      </c>
      <c r="G20" s="1" t="s">
        <v>63</v>
      </c>
      <c r="H20" s="1" t="s">
        <v>49</v>
      </c>
      <c r="I20" s="1" t="s">
        <v>63</v>
      </c>
    </row>
    <row r="21" spans="1:9" x14ac:dyDescent="0.2">
      <c r="A21" s="4" t="s">
        <v>79</v>
      </c>
      <c r="B21" s="1" t="s">
        <v>80</v>
      </c>
      <c r="C21" s="1" t="s">
        <v>49</v>
      </c>
      <c r="D21" s="1" t="s">
        <v>80</v>
      </c>
      <c r="E21" s="1" t="s">
        <v>49</v>
      </c>
      <c r="F21" s="1" t="s">
        <v>49</v>
      </c>
      <c r="G21" s="1" t="s">
        <v>80</v>
      </c>
      <c r="H21" s="1" t="s">
        <v>49</v>
      </c>
      <c r="I21" s="1" t="s">
        <v>80</v>
      </c>
    </row>
    <row r="22" spans="1:9" x14ac:dyDescent="0.2">
      <c r="A22" s="4" t="s">
        <v>81</v>
      </c>
      <c r="B22" s="1" t="s">
        <v>82</v>
      </c>
      <c r="C22" s="1" t="s">
        <v>49</v>
      </c>
      <c r="D22" s="1" t="s">
        <v>82</v>
      </c>
      <c r="E22" s="1" t="s">
        <v>49</v>
      </c>
      <c r="F22" s="1" t="s">
        <v>49</v>
      </c>
      <c r="G22" s="1" t="s">
        <v>82</v>
      </c>
      <c r="H22" s="1" t="s">
        <v>49</v>
      </c>
      <c r="I22" s="1" t="s">
        <v>82</v>
      </c>
    </row>
    <row r="23" spans="1:9" x14ac:dyDescent="0.2">
      <c r="A23" s="4" t="s">
        <v>84</v>
      </c>
      <c r="B23" s="1" t="s">
        <v>85</v>
      </c>
      <c r="C23" s="1" t="s">
        <v>49</v>
      </c>
      <c r="D23" s="1" t="s">
        <v>85</v>
      </c>
      <c r="E23" s="1" t="s">
        <v>49</v>
      </c>
      <c r="F23" s="1" t="s">
        <v>49</v>
      </c>
      <c r="G23" s="1" t="s">
        <v>85</v>
      </c>
      <c r="H23" s="1" t="s">
        <v>49</v>
      </c>
      <c r="I23" s="1" t="s">
        <v>85</v>
      </c>
    </row>
    <row r="24" spans="1:9" x14ac:dyDescent="0.2">
      <c r="A24" s="4" t="s">
        <v>86</v>
      </c>
      <c r="B24" s="1" t="s">
        <v>87</v>
      </c>
      <c r="C24" s="1" t="s">
        <v>49</v>
      </c>
      <c r="D24" s="1" t="s">
        <v>87</v>
      </c>
      <c r="E24" s="1" t="s">
        <v>83</v>
      </c>
      <c r="F24" s="1" t="s">
        <v>49</v>
      </c>
      <c r="G24" s="1" t="s">
        <v>88</v>
      </c>
      <c r="H24" s="1" t="s">
        <v>49</v>
      </c>
      <c r="I24" s="1" t="s">
        <v>88</v>
      </c>
    </row>
    <row r="25" spans="1:9" x14ac:dyDescent="0.2">
      <c r="A25" s="4" t="s">
        <v>92</v>
      </c>
      <c r="B25" s="1" t="s">
        <v>49</v>
      </c>
      <c r="C25" s="1" t="s">
        <v>49</v>
      </c>
      <c r="D25" s="1" t="s">
        <v>49</v>
      </c>
      <c r="E25" s="1" t="s">
        <v>89</v>
      </c>
      <c r="F25" s="1" t="s">
        <v>90</v>
      </c>
      <c r="G25" s="1" t="s">
        <v>89</v>
      </c>
      <c r="H25" s="1" t="s">
        <v>90</v>
      </c>
      <c r="I25" s="1" t="s">
        <v>91</v>
      </c>
    </row>
    <row r="26" spans="1:9" x14ac:dyDescent="0.2">
      <c r="A26" s="4" t="s">
        <v>93</v>
      </c>
      <c r="B26" s="1" t="s">
        <v>94</v>
      </c>
      <c r="C26" s="1" t="s">
        <v>49</v>
      </c>
      <c r="D26" s="1" t="s">
        <v>94</v>
      </c>
      <c r="E26" s="1" t="s">
        <v>95</v>
      </c>
      <c r="F26" s="1" t="s">
        <v>96</v>
      </c>
      <c r="G26" s="1" t="s">
        <v>97</v>
      </c>
      <c r="H26" s="1" t="s">
        <v>96</v>
      </c>
      <c r="I26" s="1" t="s">
        <v>98</v>
      </c>
    </row>
    <row r="27" spans="1:9" x14ac:dyDescent="0.2">
      <c r="A27" s="4" t="s">
        <v>99</v>
      </c>
      <c r="B27" s="1" t="s">
        <v>100</v>
      </c>
      <c r="C27" s="1" t="s">
        <v>49</v>
      </c>
      <c r="D27" s="1" t="s">
        <v>100</v>
      </c>
      <c r="E27" s="1" t="s">
        <v>101</v>
      </c>
      <c r="F27" s="1" t="s">
        <v>102</v>
      </c>
      <c r="G27" s="1" t="s">
        <v>103</v>
      </c>
      <c r="H27" s="1" t="s">
        <v>102</v>
      </c>
      <c r="I27" s="1" t="s">
        <v>104</v>
      </c>
    </row>
    <row r="28" spans="1:9" x14ac:dyDescent="0.2">
      <c r="A28" s="4" t="s">
        <v>105</v>
      </c>
      <c r="B28" s="1" t="s">
        <v>106</v>
      </c>
      <c r="C28" s="1" t="s">
        <v>49</v>
      </c>
      <c r="D28" s="1" t="s">
        <v>106</v>
      </c>
      <c r="E28" s="1" t="s">
        <v>107</v>
      </c>
      <c r="F28" s="1" t="s">
        <v>108</v>
      </c>
      <c r="G28" s="1" t="s">
        <v>109</v>
      </c>
      <c r="H28" s="1" t="s">
        <v>108</v>
      </c>
      <c r="I28" s="1" t="s">
        <v>110</v>
      </c>
    </row>
    <row r="29" spans="1:9" x14ac:dyDescent="0.2">
      <c r="A29" s="4" t="s">
        <v>111</v>
      </c>
      <c r="B29" s="1" t="s">
        <v>112</v>
      </c>
      <c r="C29" s="1" t="s">
        <v>49</v>
      </c>
      <c r="D29" s="1" t="s">
        <v>112</v>
      </c>
      <c r="E29" s="1" t="s">
        <v>113</v>
      </c>
      <c r="F29" s="1" t="s">
        <v>114</v>
      </c>
      <c r="G29" s="1" t="s">
        <v>115</v>
      </c>
      <c r="H29" s="1" t="s">
        <v>114</v>
      </c>
      <c r="I29" s="1" t="s">
        <v>116</v>
      </c>
    </row>
    <row r="30" spans="1:9" x14ac:dyDescent="0.2">
      <c r="A30" s="4" t="s">
        <v>117</v>
      </c>
      <c r="B30" s="1" t="s">
        <v>49</v>
      </c>
      <c r="C30" s="1" t="s">
        <v>49</v>
      </c>
      <c r="D30" s="1" t="s">
        <v>49</v>
      </c>
      <c r="E30" s="1" t="s">
        <v>118</v>
      </c>
      <c r="F30" s="1" t="s">
        <v>119</v>
      </c>
      <c r="G30" s="1" t="s">
        <v>118</v>
      </c>
      <c r="H30" s="1" t="s">
        <v>119</v>
      </c>
      <c r="I30" s="1" t="s">
        <v>120</v>
      </c>
    </row>
    <row r="31" spans="1:9" x14ac:dyDescent="0.2">
      <c r="A31" s="4" t="s">
        <v>121</v>
      </c>
      <c r="B31" s="1" t="s">
        <v>122</v>
      </c>
      <c r="C31" s="1" t="s">
        <v>49</v>
      </c>
      <c r="D31" s="1" t="s">
        <v>122</v>
      </c>
      <c r="E31" s="1" t="s">
        <v>123</v>
      </c>
      <c r="F31" s="1" t="s">
        <v>124</v>
      </c>
      <c r="G31" s="1" t="s">
        <v>125</v>
      </c>
      <c r="H31" s="1" t="s">
        <v>124</v>
      </c>
      <c r="I31" s="1" t="s">
        <v>126</v>
      </c>
    </row>
    <row r="32" spans="1:9" x14ac:dyDescent="0.2">
      <c r="A32" s="4" t="s">
        <v>127</v>
      </c>
      <c r="B32" s="1" t="s">
        <v>49</v>
      </c>
      <c r="C32" s="1" t="s">
        <v>48</v>
      </c>
      <c r="D32" s="1" t="s">
        <v>128</v>
      </c>
      <c r="E32" s="1" t="s">
        <v>129</v>
      </c>
      <c r="F32" s="1" t="s">
        <v>130</v>
      </c>
      <c r="G32" s="1" t="s">
        <v>129</v>
      </c>
      <c r="H32" s="1" t="s">
        <v>131</v>
      </c>
      <c r="I32" s="1" t="s">
        <v>132</v>
      </c>
    </row>
    <row r="33" spans="1:9" x14ac:dyDescent="0.2">
      <c r="A33" s="4" t="s">
        <v>133</v>
      </c>
      <c r="B33" s="1" t="s">
        <v>49</v>
      </c>
      <c r="C33" s="1" t="s">
        <v>49</v>
      </c>
      <c r="D33" s="1" t="s">
        <v>49</v>
      </c>
      <c r="E33" s="1" t="s">
        <v>134</v>
      </c>
      <c r="F33" s="1" t="s">
        <v>134</v>
      </c>
      <c r="G33" s="1" t="s">
        <v>134</v>
      </c>
      <c r="H33" s="1" t="s">
        <v>134</v>
      </c>
      <c r="I33" s="1" t="s">
        <v>49</v>
      </c>
    </row>
    <row r="34" spans="1:9" x14ac:dyDescent="0.2">
      <c r="A34" s="4" t="s">
        <v>135</v>
      </c>
      <c r="B34" s="1" t="s">
        <v>49</v>
      </c>
      <c r="C34" s="1" t="s">
        <v>49</v>
      </c>
      <c r="D34" s="1" t="s">
        <v>49</v>
      </c>
      <c r="E34" s="1" t="s">
        <v>136</v>
      </c>
      <c r="F34" s="1" t="s">
        <v>136</v>
      </c>
      <c r="G34" s="1" t="s">
        <v>136</v>
      </c>
      <c r="H34" s="1" t="s">
        <v>136</v>
      </c>
      <c r="I34" s="1" t="s">
        <v>49</v>
      </c>
    </row>
    <row r="35" spans="1:9" x14ac:dyDescent="0.2">
      <c r="A35" s="4" t="s">
        <v>137</v>
      </c>
      <c r="B35" s="1" t="s">
        <v>49</v>
      </c>
      <c r="C35" s="1" t="s">
        <v>49</v>
      </c>
      <c r="D35" s="1" t="s">
        <v>49</v>
      </c>
      <c r="E35" s="1" t="s">
        <v>138</v>
      </c>
      <c r="F35" s="1" t="s">
        <v>139</v>
      </c>
      <c r="G35" s="1" t="s">
        <v>138</v>
      </c>
      <c r="H35" s="1" t="s">
        <v>139</v>
      </c>
      <c r="I35" s="1" t="s">
        <v>140</v>
      </c>
    </row>
    <row r="36" spans="1:9" x14ac:dyDescent="0.2">
      <c r="A36" s="4" t="s">
        <v>141</v>
      </c>
      <c r="B36" s="1" t="s">
        <v>49</v>
      </c>
      <c r="C36" s="1" t="s">
        <v>49</v>
      </c>
      <c r="D36" s="1" t="s">
        <v>49</v>
      </c>
      <c r="E36" s="1" t="s">
        <v>142</v>
      </c>
      <c r="F36" s="1" t="s">
        <v>142</v>
      </c>
      <c r="G36" s="1" t="s">
        <v>142</v>
      </c>
      <c r="H36" s="1" t="s">
        <v>142</v>
      </c>
      <c r="I36" s="1" t="s">
        <v>49</v>
      </c>
    </row>
    <row r="37" spans="1:9" x14ac:dyDescent="0.2">
      <c r="A37" s="4" t="s">
        <v>143</v>
      </c>
      <c r="B37" s="1" t="s">
        <v>49</v>
      </c>
      <c r="C37" s="1" t="s">
        <v>49</v>
      </c>
      <c r="D37" s="1" t="s">
        <v>49</v>
      </c>
      <c r="E37" s="1" t="s">
        <v>144</v>
      </c>
      <c r="F37" s="1" t="s">
        <v>145</v>
      </c>
      <c r="G37" s="1" t="s">
        <v>144</v>
      </c>
      <c r="H37" s="1" t="s">
        <v>145</v>
      </c>
      <c r="I37" s="1" t="s">
        <v>146</v>
      </c>
    </row>
    <row r="38" spans="1:9" x14ac:dyDescent="0.2">
      <c r="A38" s="4" t="s">
        <v>147</v>
      </c>
      <c r="B38" s="1" t="s">
        <v>49</v>
      </c>
      <c r="C38" s="1" t="s">
        <v>49</v>
      </c>
      <c r="D38" s="1" t="s">
        <v>49</v>
      </c>
      <c r="E38" s="1" t="s">
        <v>148</v>
      </c>
      <c r="F38" s="1" t="s">
        <v>149</v>
      </c>
      <c r="G38" s="1" t="s">
        <v>148</v>
      </c>
      <c r="H38" s="1" t="s">
        <v>149</v>
      </c>
      <c r="I38" s="1" t="s">
        <v>150</v>
      </c>
    </row>
    <row r="39" spans="1:9" x14ac:dyDescent="0.2">
      <c r="A39" s="4" t="s">
        <v>151</v>
      </c>
      <c r="B39" s="1" t="s">
        <v>49</v>
      </c>
      <c r="C39" s="1" t="s">
        <v>49</v>
      </c>
      <c r="D39" s="1" t="s">
        <v>49</v>
      </c>
      <c r="E39" s="1" t="s">
        <v>152</v>
      </c>
      <c r="F39" s="1" t="s">
        <v>152</v>
      </c>
      <c r="G39" s="1" t="s">
        <v>152</v>
      </c>
      <c r="H39" s="1" t="s">
        <v>152</v>
      </c>
      <c r="I39" s="1" t="s">
        <v>49</v>
      </c>
    </row>
    <row r="40" spans="1:9" x14ac:dyDescent="0.2">
      <c r="A40" s="4" t="s">
        <v>153</v>
      </c>
      <c r="B40" s="1" t="s">
        <v>49</v>
      </c>
      <c r="C40" s="1" t="s">
        <v>49</v>
      </c>
      <c r="D40" s="1" t="s">
        <v>49</v>
      </c>
      <c r="E40" s="1" t="s">
        <v>154</v>
      </c>
      <c r="F40" s="1" t="s">
        <v>154</v>
      </c>
      <c r="G40" s="1" t="s">
        <v>154</v>
      </c>
      <c r="H40" s="1" t="s">
        <v>154</v>
      </c>
      <c r="I40" s="1" t="s">
        <v>49</v>
      </c>
    </row>
    <row r="41" spans="1:9" x14ac:dyDescent="0.2">
      <c r="A41" s="4" t="s">
        <v>160</v>
      </c>
      <c r="B41" s="1" t="s">
        <v>155</v>
      </c>
      <c r="C41" s="1" t="s">
        <v>49</v>
      </c>
      <c r="D41" s="1" t="s">
        <v>155</v>
      </c>
      <c r="E41" s="1" t="s">
        <v>156</v>
      </c>
      <c r="F41" s="1" t="s">
        <v>157</v>
      </c>
      <c r="G41" s="1" t="s">
        <v>158</v>
      </c>
      <c r="H41" s="1" t="s">
        <v>157</v>
      </c>
      <c r="I41" s="1" t="s">
        <v>159</v>
      </c>
    </row>
    <row r="42" spans="1:9" x14ac:dyDescent="0.2">
      <c r="A42" s="4" t="s">
        <v>161</v>
      </c>
      <c r="B42" s="1" t="s">
        <v>162</v>
      </c>
      <c r="C42" s="1" t="s">
        <v>49</v>
      </c>
      <c r="D42" s="1" t="s">
        <v>162</v>
      </c>
      <c r="E42" s="1" t="s">
        <v>163</v>
      </c>
      <c r="F42" s="1" t="s">
        <v>164</v>
      </c>
      <c r="G42" s="1" t="s">
        <v>165</v>
      </c>
      <c r="H42" s="1" t="s">
        <v>164</v>
      </c>
      <c r="I42" s="1" t="s">
        <v>166</v>
      </c>
    </row>
    <row r="43" spans="1:9" x14ac:dyDescent="0.2">
      <c r="A43" s="4" t="s">
        <v>167</v>
      </c>
      <c r="B43" s="1" t="s">
        <v>168</v>
      </c>
      <c r="C43" s="1" t="s">
        <v>49</v>
      </c>
      <c r="D43" s="1" t="s">
        <v>168</v>
      </c>
      <c r="E43" s="1" t="s">
        <v>169</v>
      </c>
      <c r="F43" s="1" t="s">
        <v>170</v>
      </c>
      <c r="G43" s="1" t="s">
        <v>171</v>
      </c>
      <c r="H43" s="1" t="s">
        <v>170</v>
      </c>
      <c r="I43" s="1" t="s">
        <v>172</v>
      </c>
    </row>
    <row r="44" spans="1:9" x14ac:dyDescent="0.2">
      <c r="A44" s="4" t="s">
        <v>173</v>
      </c>
      <c r="B44" s="1" t="s">
        <v>174</v>
      </c>
      <c r="C44" s="1" t="s">
        <v>49</v>
      </c>
      <c r="D44" s="1" t="s">
        <v>174</v>
      </c>
      <c r="E44" s="1" t="s">
        <v>175</v>
      </c>
      <c r="F44" s="1" t="s">
        <v>176</v>
      </c>
      <c r="G44" s="1" t="s">
        <v>177</v>
      </c>
      <c r="H44" s="1" t="s">
        <v>176</v>
      </c>
      <c r="I44" s="1" t="s">
        <v>178</v>
      </c>
    </row>
    <row r="45" spans="1:9" x14ac:dyDescent="0.2">
      <c r="A45" s="4" t="s">
        <v>179</v>
      </c>
      <c r="B45" s="1" t="s">
        <v>180</v>
      </c>
      <c r="C45" s="1" t="s">
        <v>49</v>
      </c>
      <c r="D45" s="1" t="s">
        <v>180</v>
      </c>
      <c r="E45" s="1" t="s">
        <v>181</v>
      </c>
      <c r="F45" s="1" t="s">
        <v>182</v>
      </c>
      <c r="G45" s="1" t="s">
        <v>183</v>
      </c>
      <c r="H45" s="1" t="s">
        <v>182</v>
      </c>
      <c r="I45" s="1" t="s">
        <v>184</v>
      </c>
    </row>
    <row r="46" spans="1:9" x14ac:dyDescent="0.2">
      <c r="A46" s="4" t="s">
        <v>185</v>
      </c>
      <c r="B46" s="1" t="s">
        <v>186</v>
      </c>
      <c r="C46" s="1" t="s">
        <v>49</v>
      </c>
      <c r="D46" s="1" t="s">
        <v>186</v>
      </c>
      <c r="E46" s="1" t="s">
        <v>49</v>
      </c>
      <c r="F46" s="1" t="s">
        <v>187</v>
      </c>
      <c r="G46" s="1" t="s">
        <v>186</v>
      </c>
      <c r="H46" s="1" t="s">
        <v>187</v>
      </c>
      <c r="I46" s="1" t="s">
        <v>188</v>
      </c>
    </row>
    <row r="47" spans="1:9" x14ac:dyDescent="0.2">
      <c r="A47" s="4" t="s">
        <v>189</v>
      </c>
      <c r="B47" s="1" t="s">
        <v>190</v>
      </c>
      <c r="C47" s="1" t="s">
        <v>49</v>
      </c>
      <c r="D47" s="1" t="s">
        <v>190</v>
      </c>
      <c r="E47" s="1" t="s">
        <v>191</v>
      </c>
      <c r="F47" s="1" t="s">
        <v>192</v>
      </c>
      <c r="G47" s="1" t="s">
        <v>193</v>
      </c>
      <c r="H47" s="1" t="s">
        <v>192</v>
      </c>
      <c r="I47" s="1" t="s">
        <v>194</v>
      </c>
    </row>
    <row r="48" spans="1:9" x14ac:dyDescent="0.2">
      <c r="A48" s="4" t="s">
        <v>195</v>
      </c>
      <c r="B48" s="1" t="s">
        <v>196</v>
      </c>
      <c r="C48" s="1" t="s">
        <v>49</v>
      </c>
      <c r="D48" s="1" t="s">
        <v>196</v>
      </c>
      <c r="E48" s="1" t="s">
        <v>49</v>
      </c>
      <c r="F48" s="1" t="s">
        <v>196</v>
      </c>
      <c r="G48" s="1" t="s">
        <v>196</v>
      </c>
      <c r="H48" s="1" t="s">
        <v>196</v>
      </c>
      <c r="I48" s="1" t="s">
        <v>49</v>
      </c>
    </row>
    <row r="49" spans="1:9" x14ac:dyDescent="0.2">
      <c r="A49" s="4" t="s">
        <v>197</v>
      </c>
      <c r="B49" s="1" t="s">
        <v>198</v>
      </c>
      <c r="C49" s="1" t="s">
        <v>49</v>
      </c>
      <c r="D49" s="1" t="s">
        <v>198</v>
      </c>
      <c r="E49" s="1" t="s">
        <v>49</v>
      </c>
      <c r="F49" s="1" t="s">
        <v>198</v>
      </c>
      <c r="G49" s="1" t="s">
        <v>198</v>
      </c>
      <c r="H49" s="1" t="s">
        <v>198</v>
      </c>
      <c r="I49" s="1" t="s">
        <v>49</v>
      </c>
    </row>
    <row r="50" spans="1:9" x14ac:dyDescent="0.2">
      <c r="A50" s="4" t="s">
        <v>199</v>
      </c>
      <c r="B50" s="1" t="s">
        <v>200</v>
      </c>
      <c r="C50" s="1" t="s">
        <v>49</v>
      </c>
      <c r="D50" s="1" t="s">
        <v>200</v>
      </c>
      <c r="E50" s="1" t="s">
        <v>49</v>
      </c>
      <c r="F50" s="1" t="s">
        <v>200</v>
      </c>
      <c r="G50" s="1" t="s">
        <v>200</v>
      </c>
      <c r="H50" s="1" t="s">
        <v>200</v>
      </c>
      <c r="I50" s="1" t="s">
        <v>49</v>
      </c>
    </row>
    <row r="51" spans="1:9" x14ac:dyDescent="0.2">
      <c r="A51" s="4" t="s">
        <v>201</v>
      </c>
      <c r="B51" s="1" t="s">
        <v>202</v>
      </c>
      <c r="C51" s="1" t="s">
        <v>49</v>
      </c>
      <c r="D51" s="1" t="s">
        <v>202</v>
      </c>
      <c r="E51" s="1" t="s">
        <v>203</v>
      </c>
      <c r="F51" s="1" t="s">
        <v>204</v>
      </c>
      <c r="G51" s="1" t="s">
        <v>205</v>
      </c>
      <c r="H51" s="1" t="s">
        <v>204</v>
      </c>
      <c r="I51" s="1" t="s">
        <v>206</v>
      </c>
    </row>
    <row r="52" spans="1:9" x14ac:dyDescent="0.2">
      <c r="A52" s="4" t="s">
        <v>207</v>
      </c>
      <c r="B52" s="1" t="s">
        <v>208</v>
      </c>
      <c r="C52" s="1" t="s">
        <v>49</v>
      </c>
      <c r="D52" s="1" t="s">
        <v>208</v>
      </c>
      <c r="E52" s="1" t="s">
        <v>209</v>
      </c>
      <c r="F52" s="1" t="s">
        <v>210</v>
      </c>
      <c r="G52" s="1" t="s">
        <v>211</v>
      </c>
      <c r="H52" s="1" t="s">
        <v>210</v>
      </c>
      <c r="I52" s="1" t="s">
        <v>212</v>
      </c>
    </row>
    <row r="53" spans="1:9" x14ac:dyDescent="0.2">
      <c r="A53" s="4" t="s">
        <v>213</v>
      </c>
      <c r="B53" s="1" t="s">
        <v>49</v>
      </c>
      <c r="C53" s="1" t="s">
        <v>49</v>
      </c>
      <c r="D53" s="1" t="s">
        <v>49</v>
      </c>
      <c r="E53" s="1" t="s">
        <v>214</v>
      </c>
      <c r="F53" s="1" t="s">
        <v>215</v>
      </c>
      <c r="G53" s="1" t="s">
        <v>214</v>
      </c>
      <c r="H53" s="1" t="s">
        <v>215</v>
      </c>
      <c r="I53" s="1" t="s">
        <v>216</v>
      </c>
    </row>
    <row r="54" spans="1:9" x14ac:dyDescent="0.2">
      <c r="A54" s="4" t="s">
        <v>217</v>
      </c>
      <c r="B54" s="1" t="s">
        <v>218</v>
      </c>
      <c r="C54" s="1" t="s">
        <v>49</v>
      </c>
      <c r="D54" s="1" t="s">
        <v>218</v>
      </c>
      <c r="E54" s="1" t="s">
        <v>219</v>
      </c>
      <c r="F54" s="1" t="s">
        <v>220</v>
      </c>
      <c r="G54" s="1" t="s">
        <v>220</v>
      </c>
      <c r="H54" s="1" t="s">
        <v>220</v>
      </c>
      <c r="I54" s="1" t="s">
        <v>49</v>
      </c>
    </row>
    <row r="55" spans="1:9" x14ac:dyDescent="0.2">
      <c r="A55" s="4" t="s">
        <v>221</v>
      </c>
      <c r="B55" s="1" t="s">
        <v>222</v>
      </c>
      <c r="C55" s="1" t="s">
        <v>49</v>
      </c>
      <c r="D55" s="1" t="s">
        <v>222</v>
      </c>
      <c r="E55" s="1" t="s">
        <v>223</v>
      </c>
      <c r="F55" s="1" t="s">
        <v>224</v>
      </c>
      <c r="G55" s="1" t="s">
        <v>224</v>
      </c>
      <c r="H55" s="1" t="s">
        <v>224</v>
      </c>
      <c r="I55" s="1" t="s">
        <v>49</v>
      </c>
    </row>
    <row r="56" spans="1:9" x14ac:dyDescent="0.2">
      <c r="A56" s="4" t="s">
        <v>225</v>
      </c>
      <c r="B56" s="1" t="s">
        <v>49</v>
      </c>
      <c r="C56" s="1" t="s">
        <v>49</v>
      </c>
      <c r="D56" s="1" t="s">
        <v>49</v>
      </c>
      <c r="E56" s="1" t="s">
        <v>226</v>
      </c>
      <c r="F56" s="1" t="s">
        <v>226</v>
      </c>
      <c r="G56" s="1" t="s">
        <v>226</v>
      </c>
      <c r="H56" s="1" t="s">
        <v>226</v>
      </c>
      <c r="I56" s="1" t="s">
        <v>49</v>
      </c>
    </row>
    <row r="57" spans="1:9" x14ac:dyDescent="0.2">
      <c r="A57" s="4" t="s">
        <v>227</v>
      </c>
      <c r="B57" s="1" t="s">
        <v>49</v>
      </c>
      <c r="C57" s="1" t="s">
        <v>49</v>
      </c>
      <c r="D57" s="1" t="s">
        <v>49</v>
      </c>
      <c r="E57" s="1" t="s">
        <v>219</v>
      </c>
      <c r="F57" s="1" t="s">
        <v>228</v>
      </c>
      <c r="G57" s="1" t="s">
        <v>219</v>
      </c>
      <c r="H57" s="1" t="s">
        <v>228</v>
      </c>
      <c r="I57" s="1" t="s">
        <v>223</v>
      </c>
    </row>
    <row r="58" spans="1:9" x14ac:dyDescent="0.2">
      <c r="A58" s="4" t="s">
        <v>229</v>
      </c>
      <c r="B58" s="1" t="s">
        <v>49</v>
      </c>
      <c r="C58" s="1" t="s">
        <v>49</v>
      </c>
      <c r="D58" s="1" t="s">
        <v>49</v>
      </c>
      <c r="E58" s="1" t="s">
        <v>230</v>
      </c>
      <c r="F58" s="1" t="s">
        <v>231</v>
      </c>
      <c r="G58" s="1" t="s">
        <v>230</v>
      </c>
      <c r="H58" s="1" t="s">
        <v>231</v>
      </c>
      <c r="I58" s="1" t="s">
        <v>232</v>
      </c>
    </row>
    <row r="59" spans="1:9" x14ac:dyDescent="0.2">
      <c r="A59" s="4" t="s">
        <v>233</v>
      </c>
      <c r="B59" s="1" t="s">
        <v>49</v>
      </c>
      <c r="C59" s="1" t="s">
        <v>49</v>
      </c>
      <c r="D59" s="1" t="s">
        <v>49</v>
      </c>
      <c r="E59" s="1" t="s">
        <v>200</v>
      </c>
      <c r="F59" s="1" t="s">
        <v>200</v>
      </c>
      <c r="G59" s="1" t="s">
        <v>200</v>
      </c>
      <c r="H59" s="1" t="s">
        <v>200</v>
      </c>
      <c r="I59" s="1" t="s">
        <v>49</v>
      </c>
    </row>
    <row r="60" spans="1:9" x14ac:dyDescent="0.2">
      <c r="A60" s="4" t="s">
        <v>234</v>
      </c>
      <c r="B60" s="1" t="s">
        <v>49</v>
      </c>
      <c r="C60" s="1" t="s">
        <v>49</v>
      </c>
      <c r="D60" s="1" t="s">
        <v>49</v>
      </c>
      <c r="E60" s="1" t="s">
        <v>235</v>
      </c>
      <c r="F60" s="1" t="s">
        <v>235</v>
      </c>
      <c r="G60" s="1" t="s">
        <v>235</v>
      </c>
      <c r="H60" s="1" t="s">
        <v>235</v>
      </c>
      <c r="I60" s="1" t="s">
        <v>49</v>
      </c>
    </row>
    <row r="61" spans="1:9" x14ac:dyDescent="0.2">
      <c r="A61" s="4" t="s">
        <v>236</v>
      </c>
      <c r="B61" s="1" t="s">
        <v>49</v>
      </c>
      <c r="C61" s="1" t="s">
        <v>49</v>
      </c>
      <c r="D61" s="1" t="s">
        <v>49</v>
      </c>
      <c r="E61" s="1" t="s">
        <v>237</v>
      </c>
      <c r="F61" s="1" t="s">
        <v>238</v>
      </c>
      <c r="G61" s="1" t="s">
        <v>237</v>
      </c>
      <c r="H61" s="1" t="s">
        <v>238</v>
      </c>
      <c r="I61" s="1" t="s">
        <v>239</v>
      </c>
    </row>
    <row r="62" spans="1:9" x14ac:dyDescent="0.2">
      <c r="A62" s="4" t="s">
        <v>240</v>
      </c>
      <c r="B62" s="1" t="s">
        <v>49</v>
      </c>
      <c r="C62" s="1" t="s">
        <v>49</v>
      </c>
      <c r="D62" s="1" t="s">
        <v>49</v>
      </c>
      <c r="E62" s="1" t="s">
        <v>219</v>
      </c>
      <c r="F62" s="1" t="s">
        <v>241</v>
      </c>
      <c r="G62" s="1" t="s">
        <v>219</v>
      </c>
      <c r="H62" s="1" t="s">
        <v>241</v>
      </c>
      <c r="I62" s="1" t="s">
        <v>200</v>
      </c>
    </row>
    <row r="63" spans="1:9" x14ac:dyDescent="0.2">
      <c r="A63" s="4" t="s">
        <v>242</v>
      </c>
      <c r="B63" s="1" t="s">
        <v>49</v>
      </c>
      <c r="C63" s="1" t="s">
        <v>49</v>
      </c>
      <c r="D63" s="1" t="s">
        <v>49</v>
      </c>
      <c r="E63" s="1" t="s">
        <v>219</v>
      </c>
      <c r="F63" s="1" t="s">
        <v>241</v>
      </c>
      <c r="G63" s="1" t="s">
        <v>219</v>
      </c>
      <c r="H63" s="1" t="s">
        <v>241</v>
      </c>
      <c r="I63" s="1" t="s">
        <v>200</v>
      </c>
    </row>
    <row r="64" spans="1:9" x14ac:dyDescent="0.2">
      <c r="A64" s="4" t="s">
        <v>243</v>
      </c>
      <c r="B64" s="1" t="s">
        <v>49</v>
      </c>
      <c r="C64" s="1" t="s">
        <v>49</v>
      </c>
      <c r="D64" s="1" t="s">
        <v>49</v>
      </c>
      <c r="E64" s="1" t="s">
        <v>244</v>
      </c>
      <c r="F64" s="1" t="s">
        <v>219</v>
      </c>
      <c r="G64" s="1" t="s">
        <v>244</v>
      </c>
      <c r="H64" s="1" t="s">
        <v>219</v>
      </c>
      <c r="I64" s="1" t="s">
        <v>219</v>
      </c>
    </row>
    <row r="65" spans="1:9" x14ac:dyDescent="0.2">
      <c r="A65" s="4" t="s">
        <v>245</v>
      </c>
      <c r="B65" s="1" t="s">
        <v>49</v>
      </c>
      <c r="C65" s="1" t="s">
        <v>49</v>
      </c>
      <c r="D65" s="1" t="s">
        <v>49</v>
      </c>
      <c r="E65" s="1" t="s">
        <v>241</v>
      </c>
      <c r="F65" s="1" t="s">
        <v>241</v>
      </c>
      <c r="G65" s="1" t="s">
        <v>241</v>
      </c>
      <c r="H65" s="1" t="s">
        <v>241</v>
      </c>
      <c r="I65" s="1" t="s">
        <v>49</v>
      </c>
    </row>
    <row r="66" spans="1:9" x14ac:dyDescent="0.2">
      <c r="A66" s="4" t="s">
        <v>246</v>
      </c>
      <c r="B66" s="1" t="s">
        <v>49</v>
      </c>
      <c r="C66" s="1" t="s">
        <v>49</v>
      </c>
      <c r="D66" s="1" t="s">
        <v>49</v>
      </c>
      <c r="E66" s="1" t="s">
        <v>241</v>
      </c>
      <c r="F66" s="1" t="s">
        <v>49</v>
      </c>
      <c r="G66" s="1" t="s">
        <v>241</v>
      </c>
      <c r="H66" s="1" t="s">
        <v>49</v>
      </c>
      <c r="I66" s="1" t="s">
        <v>241</v>
      </c>
    </row>
    <row r="67" spans="1:9" x14ac:dyDescent="0.2">
      <c r="A67" s="4" t="s">
        <v>247</v>
      </c>
      <c r="B67" s="1" t="s">
        <v>49</v>
      </c>
      <c r="C67" s="1" t="s">
        <v>49</v>
      </c>
      <c r="D67" s="1" t="s">
        <v>49</v>
      </c>
      <c r="E67" s="1" t="s">
        <v>241</v>
      </c>
      <c r="F67" s="1" t="s">
        <v>49</v>
      </c>
      <c r="G67" s="1" t="s">
        <v>241</v>
      </c>
      <c r="H67" s="1" t="s">
        <v>49</v>
      </c>
      <c r="I67" s="1" t="s">
        <v>241</v>
      </c>
    </row>
    <row r="68" spans="1:9" x14ac:dyDescent="0.2">
      <c r="A68" s="4" t="s">
        <v>248</v>
      </c>
      <c r="B68" s="1" t="s">
        <v>49</v>
      </c>
      <c r="C68" s="1" t="s">
        <v>49</v>
      </c>
      <c r="D68" s="1" t="s">
        <v>49</v>
      </c>
      <c r="E68" s="1" t="s">
        <v>219</v>
      </c>
      <c r="F68" s="1" t="s">
        <v>49</v>
      </c>
      <c r="G68" s="1" t="s">
        <v>219</v>
      </c>
      <c r="H68" s="1" t="s">
        <v>49</v>
      </c>
      <c r="I68" s="1" t="s">
        <v>219</v>
      </c>
    </row>
    <row r="69" spans="1:9" x14ac:dyDescent="0.2">
      <c r="A69" s="4" t="s">
        <v>249</v>
      </c>
      <c r="B69" s="1" t="s">
        <v>49</v>
      </c>
      <c r="C69" s="1" t="s">
        <v>250</v>
      </c>
      <c r="D69" s="1" t="s">
        <v>251</v>
      </c>
      <c r="E69" s="1" t="s">
        <v>250</v>
      </c>
      <c r="F69" s="1" t="s">
        <v>252</v>
      </c>
      <c r="G69" s="1" t="s">
        <v>250</v>
      </c>
      <c r="H69" s="1" t="s">
        <v>50</v>
      </c>
      <c r="I69" s="1" t="s">
        <v>253</v>
      </c>
    </row>
    <row r="70" spans="1:9" x14ac:dyDescent="0.2">
      <c r="A70" s="4" t="s">
        <v>254</v>
      </c>
      <c r="B70" s="1" t="s">
        <v>49</v>
      </c>
      <c r="C70" s="1" t="s">
        <v>255</v>
      </c>
      <c r="D70" s="1" t="s">
        <v>256</v>
      </c>
      <c r="E70" s="1" t="s">
        <v>257</v>
      </c>
      <c r="F70" s="1" t="s">
        <v>258</v>
      </c>
      <c r="G70" s="1" t="s">
        <v>257</v>
      </c>
      <c r="H70" s="1" t="s">
        <v>259</v>
      </c>
      <c r="I70" s="1" t="s">
        <v>260</v>
      </c>
    </row>
    <row r="71" spans="1:9" x14ac:dyDescent="0.2">
      <c r="A71" s="4" t="s">
        <v>261</v>
      </c>
      <c r="B71" s="1" t="s">
        <v>49</v>
      </c>
      <c r="C71" s="1" t="s">
        <v>262</v>
      </c>
      <c r="D71" s="1" t="s">
        <v>263</v>
      </c>
      <c r="E71" s="1" t="s">
        <v>262</v>
      </c>
      <c r="F71" s="1" t="s">
        <v>264</v>
      </c>
      <c r="G71" s="1" t="s">
        <v>262</v>
      </c>
      <c r="H71" s="1" t="s">
        <v>265</v>
      </c>
      <c r="I71" s="1" t="s">
        <v>266</v>
      </c>
    </row>
    <row r="72" spans="1:9" x14ac:dyDescent="0.2">
      <c r="A72" s="4" t="s">
        <v>267</v>
      </c>
      <c r="B72" s="1" t="s">
        <v>49</v>
      </c>
      <c r="C72" s="1" t="s">
        <v>49</v>
      </c>
      <c r="D72" s="1" t="s">
        <v>49</v>
      </c>
      <c r="E72" s="1" t="s">
        <v>268</v>
      </c>
      <c r="F72" s="1" t="s">
        <v>268</v>
      </c>
      <c r="G72" s="1" t="s">
        <v>268</v>
      </c>
      <c r="H72" s="1" t="s">
        <v>268</v>
      </c>
      <c r="I72" s="1" t="s">
        <v>49</v>
      </c>
    </row>
    <row r="73" spans="1:9" x14ac:dyDescent="0.2">
      <c r="A73" s="4" t="s">
        <v>269</v>
      </c>
      <c r="B73" s="1" t="s">
        <v>49</v>
      </c>
      <c r="C73" s="1" t="s">
        <v>270</v>
      </c>
      <c r="D73" s="1" t="s">
        <v>271</v>
      </c>
      <c r="E73" s="1" t="s">
        <v>270</v>
      </c>
      <c r="F73" s="1" t="s">
        <v>272</v>
      </c>
      <c r="G73" s="1" t="s">
        <v>270</v>
      </c>
      <c r="H73" s="1" t="s">
        <v>273</v>
      </c>
      <c r="I73" s="1" t="s">
        <v>274</v>
      </c>
    </row>
    <row r="74" spans="1:9" x14ac:dyDescent="0.2">
      <c r="A74" s="4" t="s">
        <v>275</v>
      </c>
      <c r="B74" s="1" t="s">
        <v>49</v>
      </c>
      <c r="C74" s="1" t="s">
        <v>49</v>
      </c>
      <c r="D74" s="1" t="s">
        <v>49</v>
      </c>
      <c r="E74" s="1" t="s">
        <v>276</v>
      </c>
      <c r="F74" s="1" t="s">
        <v>276</v>
      </c>
      <c r="G74" s="1" t="s">
        <v>276</v>
      </c>
      <c r="H74" s="1" t="s">
        <v>276</v>
      </c>
      <c r="I74" s="1" t="s">
        <v>49</v>
      </c>
    </row>
    <row r="75" spans="1:9" x14ac:dyDescent="0.2">
      <c r="A75" s="4" t="s">
        <v>277</v>
      </c>
      <c r="B75" s="1" t="s">
        <v>49</v>
      </c>
      <c r="C75" s="1" t="s">
        <v>49</v>
      </c>
      <c r="D75" s="1" t="s">
        <v>49</v>
      </c>
      <c r="E75" s="1" t="s">
        <v>278</v>
      </c>
      <c r="F75" s="1" t="s">
        <v>278</v>
      </c>
      <c r="G75" s="1" t="s">
        <v>278</v>
      </c>
      <c r="H75" s="1" t="s">
        <v>278</v>
      </c>
      <c r="I75" s="1" t="s">
        <v>49</v>
      </c>
    </row>
    <row r="76" spans="1:9" x14ac:dyDescent="0.2">
      <c r="A76" s="4" t="s">
        <v>279</v>
      </c>
      <c r="B76" s="1" t="s">
        <v>49</v>
      </c>
      <c r="C76" s="1" t="s">
        <v>49</v>
      </c>
      <c r="D76" s="1" t="s">
        <v>49</v>
      </c>
      <c r="E76" s="1" t="s">
        <v>280</v>
      </c>
      <c r="F76" s="1" t="s">
        <v>280</v>
      </c>
      <c r="G76" s="1" t="s">
        <v>280</v>
      </c>
      <c r="H76" s="1" t="s">
        <v>280</v>
      </c>
      <c r="I76" s="1" t="s">
        <v>49</v>
      </c>
    </row>
    <row r="77" spans="1:9" x14ac:dyDescent="0.2">
      <c r="A77" s="4" t="s">
        <v>281</v>
      </c>
      <c r="B77" s="1" t="s">
        <v>49</v>
      </c>
      <c r="C77" s="1" t="s">
        <v>49</v>
      </c>
      <c r="D77" s="1" t="s">
        <v>49</v>
      </c>
      <c r="E77" s="1" t="s">
        <v>282</v>
      </c>
      <c r="F77" s="1" t="s">
        <v>282</v>
      </c>
      <c r="G77" s="1" t="s">
        <v>282</v>
      </c>
      <c r="H77" s="1" t="s">
        <v>282</v>
      </c>
      <c r="I77" s="1" t="s">
        <v>49</v>
      </c>
    </row>
    <row r="78" spans="1:9" x14ac:dyDescent="0.2">
      <c r="A78" s="4" t="s">
        <v>283</v>
      </c>
      <c r="B78" s="1" t="s">
        <v>49</v>
      </c>
      <c r="C78" s="1" t="s">
        <v>49</v>
      </c>
      <c r="D78" s="1" t="s">
        <v>49</v>
      </c>
      <c r="E78" s="1" t="s">
        <v>284</v>
      </c>
      <c r="F78" s="1" t="s">
        <v>284</v>
      </c>
      <c r="G78" s="1" t="s">
        <v>284</v>
      </c>
      <c r="H78" s="1" t="s">
        <v>284</v>
      </c>
      <c r="I78" s="1" t="s">
        <v>49</v>
      </c>
    </row>
    <row r="79" spans="1:9" x14ac:dyDescent="0.2">
      <c r="A79" s="4" t="s">
        <v>285</v>
      </c>
      <c r="B79" s="1" t="s">
        <v>49</v>
      </c>
      <c r="C79" s="1" t="s">
        <v>286</v>
      </c>
      <c r="D79" s="1" t="s">
        <v>287</v>
      </c>
      <c r="E79" s="1" t="s">
        <v>288</v>
      </c>
      <c r="F79" s="1" t="s">
        <v>289</v>
      </c>
      <c r="G79" s="1" t="s">
        <v>288</v>
      </c>
      <c r="H79" s="1" t="s">
        <v>290</v>
      </c>
      <c r="I79" s="1" t="s">
        <v>291</v>
      </c>
    </row>
    <row r="80" spans="1:9" x14ac:dyDescent="0.2">
      <c r="A80" s="4" t="s">
        <v>292</v>
      </c>
      <c r="B80" s="1" t="s">
        <v>49</v>
      </c>
      <c r="C80" s="1" t="s">
        <v>293</v>
      </c>
      <c r="D80" s="1" t="s">
        <v>294</v>
      </c>
      <c r="E80" s="1" t="s">
        <v>295</v>
      </c>
      <c r="F80" s="1" t="s">
        <v>296</v>
      </c>
      <c r="G80" s="1" t="s">
        <v>295</v>
      </c>
      <c r="H80" s="1" t="s">
        <v>297</v>
      </c>
      <c r="I80" s="1" t="s">
        <v>66</v>
      </c>
    </row>
    <row r="81" spans="1:9" x14ac:dyDescent="0.2">
      <c r="A81" s="4" t="s">
        <v>298</v>
      </c>
      <c r="B81" s="1" t="s">
        <v>49</v>
      </c>
      <c r="C81" s="1" t="s">
        <v>49</v>
      </c>
      <c r="D81" s="1" t="s">
        <v>49</v>
      </c>
      <c r="E81" s="1" t="s">
        <v>299</v>
      </c>
      <c r="F81" s="1" t="s">
        <v>300</v>
      </c>
      <c r="G81" s="1" t="s">
        <v>299</v>
      </c>
      <c r="H81" s="1" t="s">
        <v>300</v>
      </c>
      <c r="I81" s="1" t="s">
        <v>301</v>
      </c>
    </row>
    <row r="82" spans="1:9" x14ac:dyDescent="0.2">
      <c r="A82" s="4" t="s">
        <v>302</v>
      </c>
      <c r="B82" s="1" t="s">
        <v>49</v>
      </c>
      <c r="C82" s="1" t="s">
        <v>303</v>
      </c>
      <c r="D82" s="1" t="s">
        <v>304</v>
      </c>
      <c r="E82" s="1" t="s">
        <v>305</v>
      </c>
      <c r="F82" s="1" t="s">
        <v>306</v>
      </c>
      <c r="G82" s="1" t="s">
        <v>305</v>
      </c>
      <c r="H82" s="1" t="s">
        <v>305</v>
      </c>
      <c r="I82" s="1" t="s">
        <v>49</v>
      </c>
    </row>
    <row r="83" spans="1:9" x14ac:dyDescent="0.2">
      <c r="A83" s="4" t="s">
        <v>307</v>
      </c>
      <c r="B83" s="1" t="s">
        <v>49</v>
      </c>
      <c r="C83" s="1" t="s">
        <v>49</v>
      </c>
      <c r="D83" s="1" t="s">
        <v>49</v>
      </c>
      <c r="E83" s="1" t="s">
        <v>308</v>
      </c>
      <c r="F83" s="1" t="s">
        <v>308</v>
      </c>
      <c r="G83" s="1" t="s">
        <v>308</v>
      </c>
      <c r="H83" s="1" t="s">
        <v>308</v>
      </c>
      <c r="I83" s="1" t="s">
        <v>49</v>
      </c>
    </row>
    <row r="84" spans="1:9" x14ac:dyDescent="0.2">
      <c r="A84" s="4" t="s">
        <v>309</v>
      </c>
      <c r="B84" s="1" t="s">
        <v>49</v>
      </c>
      <c r="C84" s="1" t="s">
        <v>49</v>
      </c>
      <c r="D84" s="1" t="s">
        <v>49</v>
      </c>
      <c r="E84" s="1" t="s">
        <v>310</v>
      </c>
      <c r="F84" s="1" t="s">
        <v>310</v>
      </c>
      <c r="G84" s="1" t="s">
        <v>310</v>
      </c>
      <c r="H84" s="1" t="s">
        <v>310</v>
      </c>
      <c r="I84" s="1" t="s">
        <v>49</v>
      </c>
    </row>
    <row r="85" spans="1:9" x14ac:dyDescent="0.2">
      <c r="A85" s="4" t="s">
        <v>311</v>
      </c>
      <c r="B85" s="1" t="s">
        <v>49</v>
      </c>
      <c r="C85" s="1" t="s">
        <v>49</v>
      </c>
      <c r="D85" s="1" t="s">
        <v>49</v>
      </c>
      <c r="E85" s="1" t="s">
        <v>312</v>
      </c>
      <c r="F85" s="1" t="s">
        <v>312</v>
      </c>
      <c r="G85" s="1" t="s">
        <v>312</v>
      </c>
      <c r="H85" s="1" t="s">
        <v>312</v>
      </c>
      <c r="I85" s="1" t="s">
        <v>49</v>
      </c>
    </row>
    <row r="86" spans="1:9" x14ac:dyDescent="0.2">
      <c r="A86" s="4" t="s">
        <v>313</v>
      </c>
      <c r="B86" s="1" t="s">
        <v>49</v>
      </c>
      <c r="C86" s="1" t="s">
        <v>49</v>
      </c>
      <c r="D86" s="1" t="s">
        <v>49</v>
      </c>
      <c r="E86" s="1" t="s">
        <v>314</v>
      </c>
      <c r="F86" s="1" t="s">
        <v>314</v>
      </c>
      <c r="G86" s="1" t="s">
        <v>314</v>
      </c>
      <c r="H86" s="1" t="s">
        <v>314</v>
      </c>
      <c r="I86" s="1" t="s">
        <v>49</v>
      </c>
    </row>
    <row r="87" spans="1:9" x14ac:dyDescent="0.2">
      <c r="A87" s="4" t="s">
        <v>315</v>
      </c>
      <c r="B87" s="1" t="s">
        <v>49</v>
      </c>
      <c r="C87" s="1" t="s">
        <v>49</v>
      </c>
      <c r="D87" s="1" t="s">
        <v>49</v>
      </c>
      <c r="E87" s="1" t="s">
        <v>316</v>
      </c>
      <c r="F87" s="1" t="s">
        <v>316</v>
      </c>
      <c r="G87" s="1" t="s">
        <v>316</v>
      </c>
      <c r="H87" s="1" t="s">
        <v>316</v>
      </c>
      <c r="I87" s="1" t="s">
        <v>49</v>
      </c>
    </row>
    <row r="88" spans="1:9" x14ac:dyDescent="0.2">
      <c r="A88" s="4" t="s">
        <v>317</v>
      </c>
      <c r="B88" s="1" t="s">
        <v>49</v>
      </c>
      <c r="C88" s="1" t="s">
        <v>49</v>
      </c>
      <c r="D88" s="1" t="s">
        <v>49</v>
      </c>
      <c r="E88" s="1" t="s">
        <v>318</v>
      </c>
      <c r="F88" s="1" t="s">
        <v>318</v>
      </c>
      <c r="G88" s="1" t="s">
        <v>318</v>
      </c>
      <c r="H88" s="1" t="s">
        <v>318</v>
      </c>
      <c r="I88" s="1" t="s">
        <v>49</v>
      </c>
    </row>
    <row r="89" spans="1:9" x14ac:dyDescent="0.2">
      <c r="A89" s="4" t="s">
        <v>319</v>
      </c>
      <c r="B89" s="1" t="s">
        <v>49</v>
      </c>
      <c r="C89" s="1" t="s">
        <v>49</v>
      </c>
      <c r="D89" s="1" t="s">
        <v>49</v>
      </c>
      <c r="E89" s="1" t="s">
        <v>320</v>
      </c>
      <c r="F89" s="1" t="s">
        <v>320</v>
      </c>
      <c r="G89" s="1" t="s">
        <v>320</v>
      </c>
      <c r="H89" s="1" t="s">
        <v>320</v>
      </c>
      <c r="I89" s="1" t="s">
        <v>49</v>
      </c>
    </row>
    <row r="90" spans="1:9" x14ac:dyDescent="0.2">
      <c r="A90" s="4" t="s">
        <v>321</v>
      </c>
      <c r="B90" s="1" t="s">
        <v>49</v>
      </c>
      <c r="C90" s="1" t="s">
        <v>49</v>
      </c>
      <c r="D90" s="1" t="s">
        <v>49</v>
      </c>
      <c r="E90" s="1" t="s">
        <v>322</v>
      </c>
      <c r="F90" s="1" t="s">
        <v>322</v>
      </c>
      <c r="G90" s="1" t="s">
        <v>322</v>
      </c>
      <c r="H90" s="1" t="s">
        <v>322</v>
      </c>
      <c r="I90" s="1" t="s">
        <v>49</v>
      </c>
    </row>
    <row r="91" spans="1:9" x14ac:dyDescent="0.2">
      <c r="A91" s="4" t="s">
        <v>323</v>
      </c>
      <c r="B91" s="1" t="s">
        <v>49</v>
      </c>
      <c r="C91" s="1" t="s">
        <v>49</v>
      </c>
      <c r="D91" s="1" t="s">
        <v>49</v>
      </c>
      <c r="E91" s="1" t="s">
        <v>324</v>
      </c>
      <c r="F91" s="1" t="s">
        <v>324</v>
      </c>
      <c r="G91" s="1" t="s">
        <v>324</v>
      </c>
      <c r="H91" s="1" t="s">
        <v>324</v>
      </c>
      <c r="I91" s="1" t="s">
        <v>49</v>
      </c>
    </row>
    <row r="92" spans="1:9" x14ac:dyDescent="0.2">
      <c r="A92" s="4" t="s">
        <v>325</v>
      </c>
      <c r="B92" s="1" t="s">
        <v>49</v>
      </c>
      <c r="C92" s="1" t="s">
        <v>49</v>
      </c>
      <c r="D92" s="1" t="s">
        <v>49</v>
      </c>
      <c r="E92" s="1" t="s">
        <v>326</v>
      </c>
      <c r="F92" s="1" t="s">
        <v>326</v>
      </c>
      <c r="G92" s="1" t="s">
        <v>326</v>
      </c>
      <c r="H92" s="1" t="s">
        <v>326</v>
      </c>
      <c r="I92" s="1" t="s">
        <v>49</v>
      </c>
    </row>
    <row r="93" spans="1:9" x14ac:dyDescent="0.2">
      <c r="A93" s="4" t="s">
        <v>327</v>
      </c>
      <c r="B93" s="1" t="s">
        <v>49</v>
      </c>
      <c r="C93" s="1" t="s">
        <v>49</v>
      </c>
      <c r="D93" s="1" t="s">
        <v>49</v>
      </c>
      <c r="E93" s="1" t="s">
        <v>328</v>
      </c>
      <c r="F93" s="1" t="s">
        <v>328</v>
      </c>
      <c r="G93" s="1" t="s">
        <v>328</v>
      </c>
      <c r="H93" s="1" t="s">
        <v>328</v>
      </c>
      <c r="I93" s="1" t="s">
        <v>49</v>
      </c>
    </row>
    <row r="94" spans="1:9" x14ac:dyDescent="0.2">
      <c r="A94" s="4" t="s">
        <v>329</v>
      </c>
      <c r="B94" s="1" t="s">
        <v>49</v>
      </c>
      <c r="C94" s="1" t="s">
        <v>49</v>
      </c>
      <c r="D94" s="1" t="s">
        <v>49</v>
      </c>
      <c r="E94" s="1" t="s">
        <v>330</v>
      </c>
      <c r="F94" s="1" t="s">
        <v>331</v>
      </c>
      <c r="G94" s="1" t="s">
        <v>330</v>
      </c>
      <c r="H94" s="1" t="s">
        <v>331</v>
      </c>
      <c r="I94" s="1" t="s">
        <v>332</v>
      </c>
    </row>
    <row r="95" spans="1:9" x14ac:dyDescent="0.2">
      <c r="A95" s="4" t="s">
        <v>333</v>
      </c>
      <c r="B95" s="1" t="s">
        <v>49</v>
      </c>
      <c r="C95" s="1" t="s">
        <v>49</v>
      </c>
      <c r="D95" s="1" t="s">
        <v>49</v>
      </c>
      <c r="E95" s="1" t="s">
        <v>334</v>
      </c>
      <c r="F95" s="1" t="s">
        <v>334</v>
      </c>
      <c r="G95" s="1" t="s">
        <v>334</v>
      </c>
      <c r="H95" s="1" t="s">
        <v>334</v>
      </c>
      <c r="I95" s="1" t="s">
        <v>49</v>
      </c>
    </row>
    <row r="96" spans="1:9" x14ac:dyDescent="0.2">
      <c r="A96" s="4" t="s">
        <v>335</v>
      </c>
      <c r="B96" s="1" t="s">
        <v>49</v>
      </c>
      <c r="C96" s="1" t="s">
        <v>49</v>
      </c>
      <c r="D96" s="1" t="s">
        <v>49</v>
      </c>
      <c r="E96" s="1" t="s">
        <v>336</v>
      </c>
      <c r="F96" s="1" t="s">
        <v>336</v>
      </c>
      <c r="G96" s="1" t="s">
        <v>336</v>
      </c>
      <c r="H96" s="1" t="s">
        <v>336</v>
      </c>
      <c r="I96" s="1" t="s">
        <v>49</v>
      </c>
    </row>
    <row r="97" spans="1:9" x14ac:dyDescent="0.2">
      <c r="A97" s="4" t="s">
        <v>337</v>
      </c>
      <c r="B97" s="1" t="s">
        <v>49</v>
      </c>
      <c r="C97" s="1" t="s">
        <v>49</v>
      </c>
      <c r="D97" s="1" t="s">
        <v>49</v>
      </c>
      <c r="E97" s="1" t="s">
        <v>338</v>
      </c>
      <c r="F97" s="1" t="s">
        <v>339</v>
      </c>
      <c r="G97" s="1" t="s">
        <v>338</v>
      </c>
      <c r="H97" s="1" t="s">
        <v>339</v>
      </c>
      <c r="I97" s="1" t="s">
        <v>340</v>
      </c>
    </row>
    <row r="98" spans="1:9" x14ac:dyDescent="0.2">
      <c r="A98" s="4" t="s">
        <v>341</v>
      </c>
      <c r="B98" s="1" t="s">
        <v>49</v>
      </c>
      <c r="C98" s="1" t="s">
        <v>49</v>
      </c>
      <c r="D98" s="1" t="s">
        <v>49</v>
      </c>
      <c r="E98" s="1" t="s">
        <v>342</v>
      </c>
      <c r="F98" s="1" t="s">
        <v>342</v>
      </c>
      <c r="G98" s="1" t="s">
        <v>342</v>
      </c>
      <c r="H98" s="1" t="s">
        <v>342</v>
      </c>
      <c r="I98" s="1" t="s">
        <v>49</v>
      </c>
    </row>
    <row r="99" spans="1:9" x14ac:dyDescent="0.2">
      <c r="A99" s="4" t="s">
        <v>343</v>
      </c>
      <c r="B99" s="1" t="s">
        <v>49</v>
      </c>
      <c r="C99" s="1" t="s">
        <v>49</v>
      </c>
      <c r="D99" s="1" t="s">
        <v>49</v>
      </c>
      <c r="E99" s="1" t="s">
        <v>344</v>
      </c>
      <c r="F99" s="1" t="s">
        <v>344</v>
      </c>
      <c r="G99" s="1" t="s">
        <v>344</v>
      </c>
      <c r="H99" s="1" t="s">
        <v>344</v>
      </c>
      <c r="I99" s="1" t="s">
        <v>49</v>
      </c>
    </row>
    <row r="100" spans="1:9" x14ac:dyDescent="0.2">
      <c r="A100" s="4" t="s">
        <v>345</v>
      </c>
      <c r="B100" s="1" t="s">
        <v>49</v>
      </c>
      <c r="C100" s="1" t="s">
        <v>49</v>
      </c>
      <c r="D100" s="1" t="s">
        <v>49</v>
      </c>
      <c r="E100" s="1" t="s">
        <v>346</v>
      </c>
      <c r="F100" s="1" t="s">
        <v>346</v>
      </c>
      <c r="G100" s="1" t="s">
        <v>346</v>
      </c>
      <c r="H100" s="1" t="s">
        <v>346</v>
      </c>
      <c r="I100" s="1" t="s">
        <v>49</v>
      </c>
    </row>
    <row r="101" spans="1:9" x14ac:dyDescent="0.2">
      <c r="A101" s="4" t="s">
        <v>347</v>
      </c>
      <c r="B101" s="1" t="s">
        <v>49</v>
      </c>
      <c r="C101" s="1" t="s">
        <v>49</v>
      </c>
      <c r="D101" s="1" t="s">
        <v>49</v>
      </c>
      <c r="E101" s="1" t="s">
        <v>348</v>
      </c>
      <c r="F101" s="1" t="s">
        <v>348</v>
      </c>
      <c r="G101" s="1" t="s">
        <v>348</v>
      </c>
      <c r="H101" s="1" t="s">
        <v>348</v>
      </c>
      <c r="I101" s="1" t="s">
        <v>49</v>
      </c>
    </row>
    <row r="102" spans="1:9" x14ac:dyDescent="0.2">
      <c r="A102" s="4" t="s">
        <v>349</v>
      </c>
      <c r="B102" s="1" t="s">
        <v>49</v>
      </c>
      <c r="C102" s="1" t="s">
        <v>49</v>
      </c>
      <c r="D102" s="1" t="s">
        <v>49</v>
      </c>
      <c r="E102" s="1" t="s">
        <v>350</v>
      </c>
      <c r="F102" s="1" t="s">
        <v>350</v>
      </c>
      <c r="G102" s="1" t="s">
        <v>350</v>
      </c>
      <c r="H102" s="1" t="s">
        <v>350</v>
      </c>
      <c r="I102" s="1" t="s">
        <v>49</v>
      </c>
    </row>
    <row r="103" spans="1:9" x14ac:dyDescent="0.2">
      <c r="A103" s="4" t="s">
        <v>351</v>
      </c>
      <c r="B103" s="1" t="s">
        <v>49</v>
      </c>
      <c r="C103" s="1" t="s">
        <v>49</v>
      </c>
      <c r="D103" s="1" t="s">
        <v>49</v>
      </c>
      <c r="E103" s="1" t="s">
        <v>352</v>
      </c>
      <c r="F103" s="1" t="s">
        <v>352</v>
      </c>
      <c r="G103" s="1" t="s">
        <v>352</v>
      </c>
      <c r="H103" s="1" t="s">
        <v>352</v>
      </c>
      <c r="I103" s="1" t="s">
        <v>49</v>
      </c>
    </row>
    <row r="104" spans="1:9" x14ac:dyDescent="0.2">
      <c r="A104" s="4" t="s">
        <v>353</v>
      </c>
      <c r="B104" s="1" t="s">
        <v>49</v>
      </c>
      <c r="C104" s="1" t="s">
        <v>49</v>
      </c>
      <c r="D104" s="1" t="s">
        <v>49</v>
      </c>
      <c r="E104" s="1" t="s">
        <v>354</v>
      </c>
      <c r="F104" s="1" t="s">
        <v>355</v>
      </c>
      <c r="G104" s="1" t="s">
        <v>354</v>
      </c>
      <c r="H104" s="1" t="s">
        <v>355</v>
      </c>
      <c r="I104" s="1" t="s">
        <v>356</v>
      </c>
    </row>
    <row r="105" spans="1:9" x14ac:dyDescent="0.2">
      <c r="A105" s="4" t="s">
        <v>357</v>
      </c>
      <c r="B105" s="1" t="s">
        <v>49</v>
      </c>
      <c r="C105" s="1" t="s">
        <v>49</v>
      </c>
      <c r="D105" s="1" t="s">
        <v>49</v>
      </c>
      <c r="E105" s="1" t="s">
        <v>358</v>
      </c>
      <c r="F105" s="1" t="s">
        <v>358</v>
      </c>
      <c r="G105" s="1" t="s">
        <v>358</v>
      </c>
      <c r="H105" s="1" t="s">
        <v>358</v>
      </c>
      <c r="I105" s="1" t="s">
        <v>49</v>
      </c>
    </row>
    <row r="106" spans="1:9" x14ac:dyDescent="0.2">
      <c r="A106" s="4" t="s">
        <v>359</v>
      </c>
      <c r="B106" s="1" t="s">
        <v>49</v>
      </c>
      <c r="C106" s="1" t="s">
        <v>49</v>
      </c>
      <c r="D106" s="1" t="s">
        <v>49</v>
      </c>
      <c r="E106" s="1" t="s">
        <v>360</v>
      </c>
      <c r="F106" s="1" t="s">
        <v>360</v>
      </c>
      <c r="G106" s="1" t="s">
        <v>360</v>
      </c>
      <c r="H106" s="1" t="s">
        <v>360</v>
      </c>
      <c r="I106" s="1" t="s">
        <v>49</v>
      </c>
    </row>
    <row r="107" spans="1:9" x14ac:dyDescent="0.2">
      <c r="A107" s="4" t="s">
        <v>361</v>
      </c>
      <c r="B107" s="1" t="s">
        <v>49</v>
      </c>
      <c r="C107" s="1" t="s">
        <v>49</v>
      </c>
      <c r="D107" s="1" t="s">
        <v>49</v>
      </c>
      <c r="E107" s="1" t="s">
        <v>362</v>
      </c>
      <c r="F107" s="1" t="s">
        <v>362</v>
      </c>
      <c r="G107" s="1" t="s">
        <v>362</v>
      </c>
      <c r="H107" s="1" t="s">
        <v>362</v>
      </c>
      <c r="I107" s="1" t="s">
        <v>49</v>
      </c>
    </row>
    <row r="108" spans="1:9" x14ac:dyDescent="0.2">
      <c r="A108" s="4" t="s">
        <v>363</v>
      </c>
      <c r="B108" s="1" t="s">
        <v>49</v>
      </c>
      <c r="C108" s="1" t="s">
        <v>49</v>
      </c>
      <c r="D108" s="1" t="s">
        <v>49</v>
      </c>
      <c r="E108" s="1" t="s">
        <v>364</v>
      </c>
      <c r="F108" s="1" t="s">
        <v>364</v>
      </c>
      <c r="G108" s="1" t="s">
        <v>364</v>
      </c>
      <c r="H108" s="1" t="s">
        <v>364</v>
      </c>
      <c r="I108" s="1" t="s">
        <v>49</v>
      </c>
    </row>
    <row r="109" spans="1:9" x14ac:dyDescent="0.2">
      <c r="A109" s="4" t="s">
        <v>365</v>
      </c>
      <c r="B109" s="1" t="s">
        <v>49</v>
      </c>
      <c r="C109" s="1" t="s">
        <v>49</v>
      </c>
      <c r="D109" s="1" t="s">
        <v>49</v>
      </c>
      <c r="E109" s="1" t="s">
        <v>366</v>
      </c>
      <c r="F109" s="1" t="s">
        <v>366</v>
      </c>
      <c r="G109" s="1" t="s">
        <v>366</v>
      </c>
      <c r="H109" s="1" t="s">
        <v>366</v>
      </c>
      <c r="I109" s="1" t="s">
        <v>49</v>
      </c>
    </row>
    <row r="110" spans="1:9" x14ac:dyDescent="0.2">
      <c r="A110" s="4" t="s">
        <v>367</v>
      </c>
      <c r="B110" s="1" t="s">
        <v>49</v>
      </c>
      <c r="C110" s="1" t="s">
        <v>49</v>
      </c>
      <c r="D110" s="1" t="s">
        <v>49</v>
      </c>
      <c r="E110" s="1" t="s">
        <v>368</v>
      </c>
      <c r="F110" s="1" t="s">
        <v>368</v>
      </c>
      <c r="G110" s="1" t="s">
        <v>368</v>
      </c>
      <c r="H110" s="1" t="s">
        <v>368</v>
      </c>
      <c r="I110" s="1" t="s">
        <v>49</v>
      </c>
    </row>
    <row r="111" spans="1:9" x14ac:dyDescent="0.2">
      <c r="A111" s="4" t="s">
        <v>369</v>
      </c>
      <c r="B111" s="1" t="s">
        <v>49</v>
      </c>
      <c r="C111" s="1" t="s">
        <v>49</v>
      </c>
      <c r="D111" s="1" t="s">
        <v>49</v>
      </c>
      <c r="E111" s="1" t="s">
        <v>370</v>
      </c>
      <c r="F111" s="1" t="s">
        <v>370</v>
      </c>
      <c r="G111" s="1" t="s">
        <v>370</v>
      </c>
      <c r="H111" s="1" t="s">
        <v>370</v>
      </c>
      <c r="I111" s="1" t="s">
        <v>49</v>
      </c>
    </row>
    <row r="112" spans="1:9" x14ac:dyDescent="0.2">
      <c r="A112" s="4" t="s">
        <v>371</v>
      </c>
      <c r="B112" s="1" t="s">
        <v>49</v>
      </c>
      <c r="C112" s="1" t="s">
        <v>49</v>
      </c>
      <c r="D112" s="1" t="s">
        <v>49</v>
      </c>
      <c r="E112" s="1" t="s">
        <v>372</v>
      </c>
      <c r="F112" s="1" t="s">
        <v>372</v>
      </c>
      <c r="G112" s="1" t="s">
        <v>372</v>
      </c>
      <c r="H112" s="1" t="s">
        <v>372</v>
      </c>
      <c r="I112" s="1" t="s">
        <v>49</v>
      </c>
    </row>
    <row r="113" spans="1:9" x14ac:dyDescent="0.2">
      <c r="A113" s="4" t="s">
        <v>373</v>
      </c>
      <c r="B113" s="1" t="s">
        <v>49</v>
      </c>
      <c r="C113" s="1" t="s">
        <v>49</v>
      </c>
      <c r="D113" s="1" t="s">
        <v>49</v>
      </c>
      <c r="E113" s="1" t="s">
        <v>374</v>
      </c>
      <c r="F113" s="1" t="s">
        <v>374</v>
      </c>
      <c r="G113" s="1" t="s">
        <v>374</v>
      </c>
      <c r="H113" s="1" t="s">
        <v>374</v>
      </c>
      <c r="I113" s="1" t="s">
        <v>49</v>
      </c>
    </row>
    <row r="114" spans="1:9" x14ac:dyDescent="0.2">
      <c r="A114" s="4" t="s">
        <v>375</v>
      </c>
      <c r="B114" s="1" t="s">
        <v>49</v>
      </c>
      <c r="C114" s="1" t="s">
        <v>49</v>
      </c>
      <c r="D114" s="1" t="s">
        <v>49</v>
      </c>
      <c r="E114" s="1" t="s">
        <v>376</v>
      </c>
      <c r="F114" s="1" t="s">
        <v>376</v>
      </c>
      <c r="G114" s="1" t="s">
        <v>376</v>
      </c>
      <c r="H114" s="1" t="s">
        <v>376</v>
      </c>
      <c r="I114" s="1" t="s">
        <v>49</v>
      </c>
    </row>
    <row r="115" spans="1:9" x14ac:dyDescent="0.2">
      <c r="A115" s="4" t="s">
        <v>377</v>
      </c>
      <c r="B115" s="1" t="s">
        <v>49</v>
      </c>
      <c r="C115" s="1" t="s">
        <v>49</v>
      </c>
      <c r="D115" s="1" t="s">
        <v>49</v>
      </c>
      <c r="E115" s="1" t="s">
        <v>378</v>
      </c>
      <c r="F115" s="1" t="s">
        <v>378</v>
      </c>
      <c r="G115" s="1" t="s">
        <v>378</v>
      </c>
      <c r="H115" s="1" t="s">
        <v>378</v>
      </c>
      <c r="I115" s="1" t="s">
        <v>49</v>
      </c>
    </row>
    <row r="116" spans="1:9" x14ac:dyDescent="0.2">
      <c r="A116" s="4" t="s">
        <v>379</v>
      </c>
      <c r="B116" s="1" t="s">
        <v>49</v>
      </c>
      <c r="C116" s="1" t="s">
        <v>49</v>
      </c>
      <c r="D116" s="1" t="s">
        <v>49</v>
      </c>
      <c r="E116" s="1" t="s">
        <v>380</v>
      </c>
      <c r="F116" s="1" t="s">
        <v>380</v>
      </c>
      <c r="G116" s="1" t="s">
        <v>380</v>
      </c>
      <c r="H116" s="1" t="s">
        <v>380</v>
      </c>
      <c r="I116" s="1" t="s">
        <v>49</v>
      </c>
    </row>
    <row r="117" spans="1:9" x14ac:dyDescent="0.2">
      <c r="A117" s="4" t="s">
        <v>381</v>
      </c>
      <c r="B117" s="1" t="s">
        <v>49</v>
      </c>
      <c r="C117" s="1" t="s">
        <v>49</v>
      </c>
      <c r="D117" s="1" t="s">
        <v>49</v>
      </c>
      <c r="E117" s="1" t="s">
        <v>382</v>
      </c>
      <c r="F117" s="1" t="s">
        <v>382</v>
      </c>
      <c r="G117" s="1" t="s">
        <v>382</v>
      </c>
      <c r="H117" s="1" t="s">
        <v>382</v>
      </c>
      <c r="I117" s="1" t="s">
        <v>49</v>
      </c>
    </row>
    <row r="118" spans="1:9" x14ac:dyDescent="0.2">
      <c r="A118" s="4" t="s">
        <v>383</v>
      </c>
      <c r="B118" s="1" t="s">
        <v>49</v>
      </c>
      <c r="C118" s="1" t="s">
        <v>49</v>
      </c>
      <c r="D118" s="1" t="s">
        <v>49</v>
      </c>
      <c r="E118" s="1" t="s">
        <v>384</v>
      </c>
      <c r="F118" s="1" t="s">
        <v>384</v>
      </c>
      <c r="G118" s="1" t="s">
        <v>384</v>
      </c>
      <c r="H118" s="1" t="s">
        <v>384</v>
      </c>
      <c r="I118" s="1" t="s">
        <v>49</v>
      </c>
    </row>
    <row r="119" spans="1:9" x14ac:dyDescent="0.2">
      <c r="A119" s="4" t="s">
        <v>385</v>
      </c>
      <c r="B119" s="1" t="s">
        <v>49</v>
      </c>
      <c r="C119" s="1" t="s">
        <v>49</v>
      </c>
      <c r="D119" s="1" t="s">
        <v>49</v>
      </c>
      <c r="E119" s="1" t="s">
        <v>386</v>
      </c>
      <c r="F119" s="1" t="s">
        <v>387</v>
      </c>
      <c r="G119" s="1" t="s">
        <v>386</v>
      </c>
      <c r="H119" s="1" t="s">
        <v>387</v>
      </c>
      <c r="I119" s="1" t="s">
        <v>388</v>
      </c>
    </row>
    <row r="120" spans="1:9" x14ac:dyDescent="0.2">
      <c r="A120" s="4" t="s">
        <v>389</v>
      </c>
      <c r="B120" s="1" t="s">
        <v>49</v>
      </c>
      <c r="C120" s="1" t="s">
        <v>49</v>
      </c>
      <c r="D120" s="1" t="s">
        <v>49</v>
      </c>
      <c r="E120" s="1" t="s">
        <v>390</v>
      </c>
      <c r="F120" s="1" t="s">
        <v>390</v>
      </c>
      <c r="G120" s="1" t="s">
        <v>390</v>
      </c>
      <c r="H120" s="1" t="s">
        <v>390</v>
      </c>
      <c r="I120" s="1" t="s">
        <v>49</v>
      </c>
    </row>
    <row r="121" spans="1:9" x14ac:dyDescent="0.2">
      <c r="A121" s="4" t="s">
        <v>391</v>
      </c>
      <c r="B121" s="1" t="s">
        <v>49</v>
      </c>
      <c r="C121" s="1" t="s">
        <v>49</v>
      </c>
      <c r="D121" s="1" t="s">
        <v>49</v>
      </c>
      <c r="E121" s="1" t="s">
        <v>392</v>
      </c>
      <c r="F121" s="1" t="s">
        <v>392</v>
      </c>
      <c r="G121" s="1" t="s">
        <v>392</v>
      </c>
      <c r="H121" s="1" t="s">
        <v>392</v>
      </c>
      <c r="I121" s="1" t="s">
        <v>49</v>
      </c>
    </row>
    <row r="122" spans="1:9" x14ac:dyDescent="0.2">
      <c r="A122" s="4" t="s">
        <v>393</v>
      </c>
      <c r="B122" s="1" t="s">
        <v>49</v>
      </c>
      <c r="C122" s="1" t="s">
        <v>49</v>
      </c>
      <c r="D122" s="1" t="s">
        <v>49</v>
      </c>
      <c r="E122" s="1" t="s">
        <v>394</v>
      </c>
      <c r="F122" s="1" t="s">
        <v>394</v>
      </c>
      <c r="G122" s="1" t="s">
        <v>394</v>
      </c>
      <c r="H122" s="1" t="s">
        <v>394</v>
      </c>
      <c r="I122" s="1" t="s">
        <v>49</v>
      </c>
    </row>
    <row r="123" spans="1:9" x14ac:dyDescent="0.2">
      <c r="A123" s="4" t="s">
        <v>395</v>
      </c>
      <c r="B123" s="1" t="s">
        <v>49</v>
      </c>
      <c r="C123" s="1" t="s">
        <v>49</v>
      </c>
      <c r="D123" s="1" t="s">
        <v>49</v>
      </c>
      <c r="E123" s="1" t="s">
        <v>396</v>
      </c>
      <c r="F123" s="1" t="s">
        <v>396</v>
      </c>
      <c r="G123" s="1" t="s">
        <v>396</v>
      </c>
      <c r="H123" s="1" t="s">
        <v>396</v>
      </c>
      <c r="I123" s="1" t="s">
        <v>49</v>
      </c>
    </row>
    <row r="124" spans="1:9" x14ac:dyDescent="0.2">
      <c r="A124" s="4" t="s">
        <v>397</v>
      </c>
      <c r="B124" s="1" t="s">
        <v>49</v>
      </c>
      <c r="C124" s="1" t="s">
        <v>49</v>
      </c>
      <c r="D124" s="1" t="s">
        <v>49</v>
      </c>
      <c r="E124" s="1" t="s">
        <v>398</v>
      </c>
      <c r="F124" s="1" t="s">
        <v>399</v>
      </c>
      <c r="G124" s="1" t="s">
        <v>398</v>
      </c>
      <c r="H124" s="1" t="s">
        <v>399</v>
      </c>
      <c r="I124" s="1" t="s">
        <v>400</v>
      </c>
    </row>
    <row r="125" spans="1:9" x14ac:dyDescent="0.2">
      <c r="A125" s="4" t="s">
        <v>401</v>
      </c>
      <c r="B125" s="1" t="s">
        <v>49</v>
      </c>
      <c r="C125" s="1" t="s">
        <v>49</v>
      </c>
      <c r="D125" s="1" t="s">
        <v>49</v>
      </c>
      <c r="E125" s="1" t="s">
        <v>402</v>
      </c>
      <c r="F125" s="1" t="s">
        <v>403</v>
      </c>
      <c r="G125" s="1" t="s">
        <v>402</v>
      </c>
      <c r="H125" s="1" t="s">
        <v>403</v>
      </c>
      <c r="I125" s="1" t="s">
        <v>404</v>
      </c>
    </row>
    <row r="126" spans="1:9" x14ac:dyDescent="0.2">
      <c r="A126" s="4" t="s">
        <v>405</v>
      </c>
      <c r="B126" s="1" t="s">
        <v>49</v>
      </c>
      <c r="C126" s="1" t="s">
        <v>49</v>
      </c>
      <c r="D126" s="1" t="s">
        <v>49</v>
      </c>
      <c r="E126" s="1" t="s">
        <v>406</v>
      </c>
      <c r="F126" s="1" t="s">
        <v>406</v>
      </c>
      <c r="G126" s="1" t="s">
        <v>406</v>
      </c>
      <c r="H126" s="1" t="s">
        <v>406</v>
      </c>
      <c r="I126" s="1" t="s">
        <v>49</v>
      </c>
    </row>
    <row r="127" spans="1:9" x14ac:dyDescent="0.2">
      <c r="A127" s="4" t="s">
        <v>407</v>
      </c>
      <c r="B127" s="1" t="s">
        <v>49</v>
      </c>
      <c r="C127" s="1" t="s">
        <v>49</v>
      </c>
      <c r="D127" s="1" t="s">
        <v>49</v>
      </c>
      <c r="E127" s="1" t="s">
        <v>408</v>
      </c>
      <c r="F127" s="1" t="s">
        <v>408</v>
      </c>
      <c r="G127" s="1" t="s">
        <v>408</v>
      </c>
      <c r="H127" s="1" t="s">
        <v>408</v>
      </c>
      <c r="I127" s="1" t="s">
        <v>49</v>
      </c>
    </row>
    <row r="128" spans="1:9" x14ac:dyDescent="0.2">
      <c r="A128" s="4" t="s">
        <v>409</v>
      </c>
      <c r="B128" s="1" t="s">
        <v>49</v>
      </c>
      <c r="C128" s="1" t="s">
        <v>49</v>
      </c>
      <c r="D128" s="1" t="s">
        <v>49</v>
      </c>
      <c r="E128" s="1" t="s">
        <v>410</v>
      </c>
      <c r="F128" s="1" t="s">
        <v>410</v>
      </c>
      <c r="G128" s="1" t="s">
        <v>410</v>
      </c>
      <c r="H128" s="1" t="s">
        <v>410</v>
      </c>
      <c r="I128" s="1" t="s">
        <v>49</v>
      </c>
    </row>
    <row r="129" spans="1:9" x14ac:dyDescent="0.2">
      <c r="A129" s="4" t="s">
        <v>411</v>
      </c>
      <c r="B129" s="1" t="s">
        <v>49</v>
      </c>
      <c r="C129" s="1" t="s">
        <v>49</v>
      </c>
      <c r="D129" s="1" t="s">
        <v>49</v>
      </c>
      <c r="E129" s="1" t="s">
        <v>412</v>
      </c>
      <c r="F129" s="1" t="s">
        <v>412</v>
      </c>
      <c r="G129" s="1" t="s">
        <v>412</v>
      </c>
      <c r="H129" s="1" t="s">
        <v>412</v>
      </c>
      <c r="I129" s="1" t="s">
        <v>49</v>
      </c>
    </row>
    <row r="130" spans="1:9" x14ac:dyDescent="0.2">
      <c r="A130" s="4" t="s">
        <v>413</v>
      </c>
      <c r="B130" s="1" t="s">
        <v>49</v>
      </c>
      <c r="C130" s="1" t="s">
        <v>49</v>
      </c>
      <c r="D130" s="1" t="s">
        <v>49</v>
      </c>
      <c r="E130" s="1" t="s">
        <v>414</v>
      </c>
      <c r="F130" s="1" t="s">
        <v>414</v>
      </c>
      <c r="G130" s="1" t="s">
        <v>414</v>
      </c>
      <c r="H130" s="1" t="s">
        <v>414</v>
      </c>
      <c r="I130" s="1" t="s">
        <v>49</v>
      </c>
    </row>
    <row r="131" spans="1:9" x14ac:dyDescent="0.2">
      <c r="A131" s="4" t="s">
        <v>415</v>
      </c>
      <c r="B131" s="1" t="s">
        <v>49</v>
      </c>
      <c r="C131" s="1" t="s">
        <v>49</v>
      </c>
      <c r="D131" s="1" t="s">
        <v>49</v>
      </c>
      <c r="E131" s="1" t="s">
        <v>416</v>
      </c>
      <c r="F131" s="1" t="s">
        <v>417</v>
      </c>
      <c r="G131" s="1" t="s">
        <v>416</v>
      </c>
      <c r="H131" s="1" t="s">
        <v>417</v>
      </c>
      <c r="I131" s="1" t="s">
        <v>418</v>
      </c>
    </row>
    <row r="132" spans="1:9" x14ac:dyDescent="0.2">
      <c r="A132" s="4" t="s">
        <v>419</v>
      </c>
      <c r="B132" s="1" t="s">
        <v>49</v>
      </c>
      <c r="C132" s="1" t="s">
        <v>49</v>
      </c>
      <c r="D132" s="1" t="s">
        <v>49</v>
      </c>
      <c r="E132" s="1" t="s">
        <v>420</v>
      </c>
      <c r="F132" s="1" t="s">
        <v>421</v>
      </c>
      <c r="G132" s="1" t="s">
        <v>420</v>
      </c>
      <c r="H132" s="1" t="s">
        <v>421</v>
      </c>
      <c r="I132" s="1" t="s">
        <v>422</v>
      </c>
    </row>
    <row r="133" spans="1:9" x14ac:dyDescent="0.2">
      <c r="A133" s="4" t="s">
        <v>423</v>
      </c>
      <c r="B133" s="1" t="s">
        <v>49</v>
      </c>
      <c r="C133" s="1" t="s">
        <v>49</v>
      </c>
      <c r="D133" s="1" t="s">
        <v>49</v>
      </c>
      <c r="E133" s="1" t="s">
        <v>424</v>
      </c>
      <c r="F133" s="1" t="s">
        <v>424</v>
      </c>
      <c r="G133" s="1" t="s">
        <v>424</v>
      </c>
      <c r="H133" s="1" t="s">
        <v>424</v>
      </c>
      <c r="I133" s="1" t="s">
        <v>49</v>
      </c>
    </row>
    <row r="134" spans="1:9" x14ac:dyDescent="0.2">
      <c r="A134" s="4" t="s">
        <v>425</v>
      </c>
      <c r="B134" s="1" t="s">
        <v>49</v>
      </c>
      <c r="C134" s="1" t="s">
        <v>49</v>
      </c>
      <c r="D134" s="1" t="s">
        <v>49</v>
      </c>
      <c r="E134" s="1" t="s">
        <v>426</v>
      </c>
      <c r="F134" s="1" t="s">
        <v>426</v>
      </c>
      <c r="G134" s="1" t="s">
        <v>426</v>
      </c>
      <c r="H134" s="1" t="s">
        <v>426</v>
      </c>
      <c r="I134" s="1" t="s">
        <v>49</v>
      </c>
    </row>
    <row r="135" spans="1:9" x14ac:dyDescent="0.2">
      <c r="A135" s="4" t="s">
        <v>427</v>
      </c>
      <c r="B135" s="1" t="s">
        <v>49</v>
      </c>
      <c r="C135" s="1" t="s">
        <v>49</v>
      </c>
      <c r="D135" s="1" t="s">
        <v>49</v>
      </c>
      <c r="E135" s="1" t="s">
        <v>428</v>
      </c>
      <c r="F135" s="1" t="s">
        <v>428</v>
      </c>
      <c r="G135" s="1" t="s">
        <v>428</v>
      </c>
      <c r="H135" s="1" t="s">
        <v>428</v>
      </c>
      <c r="I135" s="1" t="s">
        <v>49</v>
      </c>
    </row>
    <row r="136" spans="1:9" x14ac:dyDescent="0.2">
      <c r="A136" s="4" t="s">
        <v>429</v>
      </c>
      <c r="B136" s="1" t="s">
        <v>49</v>
      </c>
      <c r="C136" s="1" t="s">
        <v>49</v>
      </c>
      <c r="D136" s="1" t="s">
        <v>49</v>
      </c>
      <c r="E136" s="1" t="s">
        <v>430</v>
      </c>
      <c r="F136" s="1" t="s">
        <v>430</v>
      </c>
      <c r="G136" s="1" t="s">
        <v>430</v>
      </c>
      <c r="H136" s="1" t="s">
        <v>430</v>
      </c>
      <c r="I136" s="1" t="s">
        <v>49</v>
      </c>
    </row>
    <row r="137" spans="1:9" x14ac:dyDescent="0.2">
      <c r="A137" s="4" t="s">
        <v>431</v>
      </c>
      <c r="B137" s="1" t="s">
        <v>49</v>
      </c>
      <c r="C137" s="1" t="s">
        <v>49</v>
      </c>
      <c r="D137" s="1" t="s">
        <v>49</v>
      </c>
      <c r="E137" s="1" t="s">
        <v>75</v>
      </c>
      <c r="F137" s="1" t="s">
        <v>432</v>
      </c>
      <c r="G137" s="1" t="s">
        <v>75</v>
      </c>
      <c r="H137" s="1" t="s">
        <v>432</v>
      </c>
      <c r="I137" s="1" t="s">
        <v>433</v>
      </c>
    </row>
    <row r="138" spans="1:9" x14ac:dyDescent="0.2">
      <c r="A138" s="4" t="s">
        <v>434</v>
      </c>
      <c r="B138" s="1" t="s">
        <v>49</v>
      </c>
      <c r="C138" s="1" t="s">
        <v>49</v>
      </c>
      <c r="D138" s="1" t="s">
        <v>49</v>
      </c>
      <c r="E138" s="1" t="s">
        <v>435</v>
      </c>
      <c r="F138" s="1" t="s">
        <v>435</v>
      </c>
      <c r="G138" s="1" t="s">
        <v>435</v>
      </c>
      <c r="H138" s="1" t="s">
        <v>435</v>
      </c>
      <c r="I138" s="1" t="s">
        <v>49</v>
      </c>
    </row>
    <row r="139" spans="1:9" x14ac:dyDescent="0.2">
      <c r="A139" s="4" t="s">
        <v>439</v>
      </c>
      <c r="B139" s="1" t="s">
        <v>49</v>
      </c>
      <c r="C139" s="1" t="s">
        <v>49</v>
      </c>
      <c r="D139" s="1" t="s">
        <v>49</v>
      </c>
      <c r="E139" s="1" t="s">
        <v>440</v>
      </c>
      <c r="F139" s="1" t="s">
        <v>440</v>
      </c>
      <c r="G139" s="1" t="s">
        <v>440</v>
      </c>
      <c r="H139" s="1" t="s">
        <v>440</v>
      </c>
      <c r="I139" s="1" t="s">
        <v>49</v>
      </c>
    </row>
    <row r="140" spans="1:9" x14ac:dyDescent="0.2">
      <c r="A140" s="4" t="s">
        <v>441</v>
      </c>
      <c r="B140" s="1" t="s">
        <v>49</v>
      </c>
      <c r="C140" s="1" t="s">
        <v>436</v>
      </c>
      <c r="D140" s="1" t="s">
        <v>437</v>
      </c>
      <c r="E140" s="1" t="s">
        <v>442</v>
      </c>
      <c r="F140" s="1" t="s">
        <v>443</v>
      </c>
      <c r="G140" s="1" t="s">
        <v>442</v>
      </c>
      <c r="H140" s="1" t="s">
        <v>444</v>
      </c>
      <c r="I140" s="1" t="s">
        <v>438</v>
      </c>
    </row>
    <row r="141" spans="1:9" x14ac:dyDescent="0.2">
      <c r="A141" s="4" t="s">
        <v>451</v>
      </c>
      <c r="B141" s="1" t="s">
        <v>49</v>
      </c>
      <c r="C141" s="1" t="s">
        <v>446</v>
      </c>
      <c r="D141" s="1" t="s">
        <v>447</v>
      </c>
      <c r="E141" s="1" t="s">
        <v>49</v>
      </c>
      <c r="F141" s="1" t="s">
        <v>448</v>
      </c>
      <c r="G141" s="1" t="s">
        <v>49</v>
      </c>
      <c r="H141" s="1" t="s">
        <v>449</v>
      </c>
      <c r="I141" s="1" t="s">
        <v>450</v>
      </c>
    </row>
    <row r="142" spans="1:9" x14ac:dyDescent="0.2">
      <c r="A142" s="4" t="s">
        <v>452</v>
      </c>
      <c r="B142" s="1" t="s">
        <v>49</v>
      </c>
      <c r="C142" s="1" t="s">
        <v>453</v>
      </c>
      <c r="D142" s="1" t="s">
        <v>454</v>
      </c>
      <c r="E142" s="1" t="s">
        <v>445</v>
      </c>
      <c r="F142" s="1" t="s">
        <v>455</v>
      </c>
      <c r="G142" s="1" t="s">
        <v>445</v>
      </c>
      <c r="H142" s="1" t="s">
        <v>456</v>
      </c>
      <c r="I142" s="1" t="s">
        <v>457</v>
      </c>
    </row>
    <row r="143" spans="1:9" x14ac:dyDescent="0.2">
      <c r="A143" s="4" t="s">
        <v>458</v>
      </c>
      <c r="B143" s="1" t="s">
        <v>49</v>
      </c>
      <c r="C143" s="1" t="s">
        <v>459</v>
      </c>
      <c r="D143" s="1" t="s">
        <v>460</v>
      </c>
      <c r="E143" s="1" t="s">
        <v>49</v>
      </c>
      <c r="F143" s="1" t="s">
        <v>461</v>
      </c>
      <c r="G143" s="1" t="s">
        <v>49</v>
      </c>
      <c r="H143" s="1" t="s">
        <v>462</v>
      </c>
      <c r="I143" s="1" t="s">
        <v>463</v>
      </c>
    </row>
    <row r="144" spans="1:9" x14ac:dyDescent="0.2">
      <c r="A144" s="4" t="s">
        <v>464</v>
      </c>
      <c r="B144" s="1" t="s">
        <v>49</v>
      </c>
      <c r="C144" s="1" t="s">
        <v>465</v>
      </c>
      <c r="D144" s="1" t="s">
        <v>466</v>
      </c>
      <c r="E144" s="1" t="s">
        <v>49</v>
      </c>
      <c r="F144" s="1" t="s">
        <v>467</v>
      </c>
      <c r="G144" s="1" t="s">
        <v>49</v>
      </c>
      <c r="H144" s="1" t="s">
        <v>468</v>
      </c>
      <c r="I144" s="1" t="s">
        <v>469</v>
      </c>
    </row>
    <row r="145" spans="1:9" x14ac:dyDescent="0.2">
      <c r="A145" s="4" t="s">
        <v>470</v>
      </c>
      <c r="B145" s="1" t="s">
        <v>49</v>
      </c>
      <c r="C145" s="1" t="s">
        <v>471</v>
      </c>
      <c r="D145" s="1" t="s">
        <v>472</v>
      </c>
      <c r="E145" s="1" t="s">
        <v>49</v>
      </c>
      <c r="F145" s="1" t="s">
        <v>473</v>
      </c>
      <c r="G145" s="1" t="s">
        <v>49</v>
      </c>
      <c r="H145" s="1" t="s">
        <v>474</v>
      </c>
      <c r="I145" s="1" t="s">
        <v>475</v>
      </c>
    </row>
    <row r="146" spans="1:9" x14ac:dyDescent="0.2">
      <c r="A146" s="4" t="s">
        <v>478</v>
      </c>
      <c r="B146" s="1" t="s">
        <v>49</v>
      </c>
      <c r="C146" s="1" t="s">
        <v>479</v>
      </c>
      <c r="D146" s="1" t="s">
        <v>480</v>
      </c>
      <c r="E146" s="1" t="s">
        <v>49</v>
      </c>
      <c r="F146" s="1" t="s">
        <v>49</v>
      </c>
      <c r="G146" s="1" t="s">
        <v>49</v>
      </c>
      <c r="H146" s="1" t="s">
        <v>479</v>
      </c>
      <c r="I146" s="1" t="s">
        <v>480</v>
      </c>
    </row>
    <row r="147" spans="1:9" x14ac:dyDescent="0.2">
      <c r="A147" s="4" t="s">
        <v>481</v>
      </c>
      <c r="B147" s="1" t="s">
        <v>49</v>
      </c>
      <c r="C147" s="1" t="s">
        <v>482</v>
      </c>
      <c r="D147" s="1" t="s">
        <v>483</v>
      </c>
      <c r="E147" s="1" t="s">
        <v>476</v>
      </c>
      <c r="F147" s="1" t="s">
        <v>477</v>
      </c>
      <c r="G147" s="1" t="s">
        <v>476</v>
      </c>
      <c r="H147" s="1" t="s">
        <v>484</v>
      </c>
      <c r="I147" s="1" t="s">
        <v>485</v>
      </c>
    </row>
    <row r="148" spans="1:9" x14ac:dyDescent="0.2">
      <c r="A148" s="4" t="s">
        <v>486</v>
      </c>
      <c r="B148" s="1" t="s">
        <v>49</v>
      </c>
      <c r="C148" s="1" t="s">
        <v>487</v>
      </c>
      <c r="D148" s="1" t="s">
        <v>488</v>
      </c>
      <c r="E148" s="1" t="s">
        <v>49</v>
      </c>
      <c r="F148" s="1" t="s">
        <v>49</v>
      </c>
      <c r="G148" s="1" t="s">
        <v>49</v>
      </c>
      <c r="H148" s="1" t="s">
        <v>487</v>
      </c>
      <c r="I148" s="1" t="s">
        <v>488</v>
      </c>
    </row>
    <row r="149" spans="1:9" x14ac:dyDescent="0.2">
      <c r="A149" s="4" t="s">
        <v>489</v>
      </c>
      <c r="B149" s="1" t="s">
        <v>49</v>
      </c>
      <c r="C149" s="1" t="s">
        <v>49</v>
      </c>
      <c r="D149" s="1" t="s">
        <v>49</v>
      </c>
      <c r="E149" s="1" t="s">
        <v>490</v>
      </c>
      <c r="F149" s="1" t="s">
        <v>49</v>
      </c>
      <c r="G149" s="1" t="s">
        <v>490</v>
      </c>
      <c r="H149" s="1" t="s">
        <v>49</v>
      </c>
      <c r="I149" s="1" t="s">
        <v>490</v>
      </c>
    </row>
    <row r="150" spans="1:9" x14ac:dyDescent="0.2">
      <c r="A150" s="4" t="s">
        <v>491</v>
      </c>
      <c r="B150" s="1" t="s">
        <v>49</v>
      </c>
      <c r="C150" s="1" t="s">
        <v>49</v>
      </c>
      <c r="D150" s="1" t="s">
        <v>49</v>
      </c>
      <c r="E150" s="1" t="s">
        <v>492</v>
      </c>
      <c r="F150" s="1" t="s">
        <v>49</v>
      </c>
      <c r="G150" s="1" t="s">
        <v>492</v>
      </c>
      <c r="H150" s="1" t="s">
        <v>49</v>
      </c>
      <c r="I150" s="1" t="s">
        <v>492</v>
      </c>
    </row>
    <row r="151" spans="1:9" x14ac:dyDescent="0.2">
      <c r="A151" s="4" t="s">
        <v>493</v>
      </c>
      <c r="B151" s="1" t="s">
        <v>49</v>
      </c>
      <c r="C151" s="1" t="s">
        <v>49</v>
      </c>
      <c r="D151" s="1" t="s">
        <v>49</v>
      </c>
      <c r="E151" s="1" t="s">
        <v>494</v>
      </c>
      <c r="F151" s="1" t="s">
        <v>49</v>
      </c>
      <c r="G151" s="1" t="s">
        <v>494</v>
      </c>
      <c r="H151" s="1" t="s">
        <v>49</v>
      </c>
      <c r="I151" s="1" t="s">
        <v>494</v>
      </c>
    </row>
    <row r="152" spans="1:9" x14ac:dyDescent="0.2">
      <c r="A152" s="4" t="s">
        <v>495</v>
      </c>
      <c r="B152" s="1" t="s">
        <v>49</v>
      </c>
      <c r="C152" s="1" t="s">
        <v>49</v>
      </c>
      <c r="D152" s="1" t="s">
        <v>49</v>
      </c>
      <c r="E152" s="1" t="s">
        <v>212</v>
      </c>
      <c r="F152" s="1" t="s">
        <v>49</v>
      </c>
      <c r="G152" s="1" t="s">
        <v>212</v>
      </c>
      <c r="H152" s="1" t="s">
        <v>49</v>
      </c>
      <c r="I152" s="1" t="s">
        <v>212</v>
      </c>
    </row>
    <row r="153" spans="1:9" x14ac:dyDescent="0.2">
      <c r="A153" s="4" t="s">
        <v>496</v>
      </c>
      <c r="B153" s="1" t="s">
        <v>49</v>
      </c>
      <c r="C153" s="1" t="s">
        <v>49</v>
      </c>
      <c r="D153" s="1" t="s">
        <v>49</v>
      </c>
      <c r="E153" s="1" t="s">
        <v>276</v>
      </c>
      <c r="F153" s="1" t="s">
        <v>49</v>
      </c>
      <c r="G153" s="1" t="s">
        <v>276</v>
      </c>
      <c r="H153" s="1" t="s">
        <v>49</v>
      </c>
      <c r="I153" s="1" t="s">
        <v>276</v>
      </c>
    </row>
    <row r="154" spans="1:9" x14ac:dyDescent="0.2">
      <c r="A154" s="4" t="s">
        <v>497</v>
      </c>
      <c r="B154" s="1" t="s">
        <v>49</v>
      </c>
      <c r="C154" s="1" t="s">
        <v>49</v>
      </c>
      <c r="D154" s="1" t="s">
        <v>49</v>
      </c>
      <c r="E154" s="1" t="s">
        <v>498</v>
      </c>
      <c r="F154" s="1" t="s">
        <v>49</v>
      </c>
      <c r="G154" s="1" t="s">
        <v>498</v>
      </c>
      <c r="H154" s="1" t="s">
        <v>49</v>
      </c>
      <c r="I154" s="1" t="s">
        <v>498</v>
      </c>
    </row>
    <row r="155" spans="1:9" x14ac:dyDescent="0.2">
      <c r="A155" s="4" t="s">
        <v>499</v>
      </c>
      <c r="B155" s="1" t="s">
        <v>49</v>
      </c>
      <c r="C155" s="1" t="s">
        <v>49</v>
      </c>
      <c r="D155" s="1" t="s">
        <v>49</v>
      </c>
      <c r="E155" s="1" t="s">
        <v>500</v>
      </c>
      <c r="F155" s="1" t="s">
        <v>49</v>
      </c>
      <c r="G155" s="1" t="s">
        <v>500</v>
      </c>
      <c r="H155" s="1" t="s">
        <v>49</v>
      </c>
      <c r="I155" s="1" t="s">
        <v>500</v>
      </c>
    </row>
    <row r="156" spans="1:9" x14ac:dyDescent="0.2">
      <c r="A156" s="4" t="s">
        <v>501</v>
      </c>
      <c r="B156" s="1" t="s">
        <v>49</v>
      </c>
      <c r="C156" s="1" t="s">
        <v>49</v>
      </c>
      <c r="D156" s="1" t="s">
        <v>49</v>
      </c>
      <c r="E156" s="1" t="s">
        <v>502</v>
      </c>
      <c r="F156" s="1" t="s">
        <v>49</v>
      </c>
      <c r="G156" s="1" t="s">
        <v>502</v>
      </c>
      <c r="H156" s="1" t="s">
        <v>49</v>
      </c>
      <c r="I156" s="1" t="s">
        <v>502</v>
      </c>
    </row>
    <row r="157" spans="1:9" x14ac:dyDescent="0.2">
      <c r="A157" s="4" t="s">
        <v>503</v>
      </c>
      <c r="B157" s="1" t="s">
        <v>49</v>
      </c>
      <c r="C157" s="1" t="s">
        <v>49</v>
      </c>
      <c r="D157" s="1" t="s">
        <v>49</v>
      </c>
      <c r="E157" s="1" t="s">
        <v>504</v>
      </c>
      <c r="F157" s="1" t="s">
        <v>49</v>
      </c>
      <c r="G157" s="1" t="s">
        <v>504</v>
      </c>
      <c r="H157" s="1" t="s">
        <v>49</v>
      </c>
      <c r="I157" s="1" t="s">
        <v>504</v>
      </c>
    </row>
    <row r="158" spans="1:9" x14ac:dyDescent="0.2">
      <c r="A158" s="4" t="s">
        <v>505</v>
      </c>
      <c r="B158" s="1" t="s">
        <v>49</v>
      </c>
      <c r="C158" s="1" t="s">
        <v>49</v>
      </c>
      <c r="D158" s="1" t="s">
        <v>49</v>
      </c>
      <c r="E158" s="1" t="s">
        <v>223</v>
      </c>
      <c r="F158" s="1" t="s">
        <v>49</v>
      </c>
      <c r="G158" s="1" t="s">
        <v>223</v>
      </c>
      <c r="H158" s="1" t="s">
        <v>49</v>
      </c>
      <c r="I158" s="1" t="s">
        <v>223</v>
      </c>
    </row>
    <row r="159" spans="1:9" x14ac:dyDescent="0.2">
      <c r="A159" s="4" t="s">
        <v>506</v>
      </c>
      <c r="B159" s="1" t="s">
        <v>49</v>
      </c>
      <c r="C159" s="1" t="s">
        <v>49</v>
      </c>
      <c r="D159" s="1" t="s">
        <v>49</v>
      </c>
      <c r="E159" s="1" t="s">
        <v>507</v>
      </c>
      <c r="F159" s="1" t="s">
        <v>49</v>
      </c>
      <c r="G159" s="1" t="s">
        <v>507</v>
      </c>
      <c r="H159" s="1" t="s">
        <v>49</v>
      </c>
      <c r="I159" s="1" t="s">
        <v>507</v>
      </c>
    </row>
    <row r="160" spans="1:9" x14ac:dyDescent="0.2">
      <c r="A160" s="4" t="s">
        <v>508</v>
      </c>
      <c r="B160" s="1" t="s">
        <v>49</v>
      </c>
      <c r="C160" s="1" t="s">
        <v>49</v>
      </c>
      <c r="D160" s="1" t="s">
        <v>49</v>
      </c>
      <c r="E160" s="1" t="s">
        <v>509</v>
      </c>
      <c r="F160" s="1" t="s">
        <v>49</v>
      </c>
      <c r="G160" s="1" t="s">
        <v>509</v>
      </c>
      <c r="H160" s="1" t="s">
        <v>49</v>
      </c>
      <c r="I160" s="1" t="s">
        <v>509</v>
      </c>
    </row>
    <row r="161" spans="1:9" x14ac:dyDescent="0.2">
      <c r="A161" s="4" t="s">
        <v>510</v>
      </c>
      <c r="B161" s="1" t="s">
        <v>49</v>
      </c>
      <c r="C161" s="1" t="s">
        <v>49</v>
      </c>
      <c r="D161" s="1" t="s">
        <v>49</v>
      </c>
      <c r="E161" s="1" t="s">
        <v>511</v>
      </c>
      <c r="F161" s="1" t="s">
        <v>49</v>
      </c>
      <c r="G161" s="1" t="s">
        <v>511</v>
      </c>
      <c r="H161" s="1" t="s">
        <v>49</v>
      </c>
      <c r="I161" s="1" t="s">
        <v>511</v>
      </c>
    </row>
    <row r="162" spans="1:9" x14ac:dyDescent="0.2">
      <c r="A162" s="4" t="s">
        <v>512</v>
      </c>
      <c r="B162" s="1" t="s">
        <v>49</v>
      </c>
      <c r="C162" s="1" t="s">
        <v>49</v>
      </c>
      <c r="D162" s="1" t="s">
        <v>49</v>
      </c>
      <c r="E162" s="1" t="s">
        <v>513</v>
      </c>
      <c r="F162" s="1" t="s">
        <v>514</v>
      </c>
      <c r="G162" s="1" t="s">
        <v>513</v>
      </c>
      <c r="H162" s="1" t="s">
        <v>514</v>
      </c>
      <c r="I162" s="1" t="s">
        <v>515</v>
      </c>
    </row>
    <row r="163" spans="1:9" x14ac:dyDescent="0.2">
      <c r="A163" s="4" t="s">
        <v>516</v>
      </c>
      <c r="B163" s="1" t="s">
        <v>49</v>
      </c>
      <c r="C163" s="1" t="s">
        <v>49</v>
      </c>
      <c r="D163" s="1" t="s">
        <v>49</v>
      </c>
      <c r="E163" s="1" t="s">
        <v>517</v>
      </c>
      <c r="F163" s="1" t="s">
        <v>49</v>
      </c>
      <c r="G163" s="1" t="s">
        <v>517</v>
      </c>
      <c r="H163" s="1" t="s">
        <v>49</v>
      </c>
      <c r="I163" s="1" t="s">
        <v>517</v>
      </c>
    </row>
    <row r="164" spans="1:9" x14ac:dyDescent="0.2">
      <c r="A164" s="4" t="s">
        <v>518</v>
      </c>
      <c r="B164" s="1" t="s">
        <v>49</v>
      </c>
      <c r="C164" s="1" t="s">
        <v>49</v>
      </c>
      <c r="D164" s="1" t="s">
        <v>49</v>
      </c>
      <c r="E164" s="1" t="s">
        <v>519</v>
      </c>
      <c r="F164" s="1" t="s">
        <v>219</v>
      </c>
      <c r="G164" s="1" t="s">
        <v>519</v>
      </c>
      <c r="H164" s="1" t="s">
        <v>219</v>
      </c>
      <c r="I164" s="1" t="s">
        <v>520</v>
      </c>
    </row>
    <row r="165" spans="1:9" x14ac:dyDescent="0.2">
      <c r="A165" s="4" t="s">
        <v>521</v>
      </c>
      <c r="B165" s="1" t="s">
        <v>49</v>
      </c>
      <c r="C165" s="1" t="s">
        <v>49</v>
      </c>
      <c r="D165" s="1" t="s">
        <v>49</v>
      </c>
      <c r="E165" s="1" t="s">
        <v>522</v>
      </c>
      <c r="F165" s="1" t="s">
        <v>49</v>
      </c>
      <c r="G165" s="1" t="s">
        <v>522</v>
      </c>
      <c r="H165" s="1" t="s">
        <v>49</v>
      </c>
      <c r="I165" s="1" t="s">
        <v>522</v>
      </c>
    </row>
    <row r="166" spans="1:9" x14ac:dyDescent="0.2">
      <c r="A166" s="4" t="s">
        <v>523</v>
      </c>
      <c r="B166" s="1" t="s">
        <v>49</v>
      </c>
      <c r="C166" s="1" t="s">
        <v>49</v>
      </c>
      <c r="D166" s="1" t="s">
        <v>49</v>
      </c>
      <c r="E166" s="1" t="s">
        <v>524</v>
      </c>
      <c r="F166" s="1" t="s">
        <v>49</v>
      </c>
      <c r="G166" s="1" t="s">
        <v>524</v>
      </c>
      <c r="H166" s="1" t="s">
        <v>49</v>
      </c>
      <c r="I166" s="1" t="s">
        <v>524</v>
      </c>
    </row>
    <row r="167" spans="1:9" x14ac:dyDescent="0.2">
      <c r="A167" s="4" t="s">
        <v>525</v>
      </c>
      <c r="B167" s="1" t="s">
        <v>49</v>
      </c>
      <c r="C167" s="1" t="s">
        <v>49</v>
      </c>
      <c r="D167" s="1" t="s">
        <v>49</v>
      </c>
      <c r="E167" s="1" t="s">
        <v>526</v>
      </c>
      <c r="F167" s="1" t="s">
        <v>49</v>
      </c>
      <c r="G167" s="1" t="s">
        <v>526</v>
      </c>
      <c r="H167" s="1" t="s">
        <v>49</v>
      </c>
      <c r="I167" s="1" t="s">
        <v>526</v>
      </c>
    </row>
    <row r="168" spans="1:9" x14ac:dyDescent="0.2">
      <c r="A168" s="4" t="s">
        <v>527</v>
      </c>
      <c r="B168" s="1" t="s">
        <v>49</v>
      </c>
      <c r="C168" s="1" t="s">
        <v>49</v>
      </c>
      <c r="D168" s="1" t="s">
        <v>49</v>
      </c>
      <c r="E168" s="1" t="s">
        <v>528</v>
      </c>
      <c r="F168" s="1" t="s">
        <v>268</v>
      </c>
      <c r="G168" s="1" t="s">
        <v>528</v>
      </c>
      <c r="H168" s="1" t="s">
        <v>268</v>
      </c>
      <c r="I168" s="1" t="s">
        <v>529</v>
      </c>
    </row>
    <row r="169" spans="1:9" x14ac:dyDescent="0.2">
      <c r="A169" s="4" t="s">
        <v>530</v>
      </c>
      <c r="B169" s="1" t="s">
        <v>49</v>
      </c>
      <c r="C169" s="1" t="s">
        <v>49</v>
      </c>
      <c r="D169" s="1" t="s">
        <v>49</v>
      </c>
      <c r="E169" s="1" t="s">
        <v>531</v>
      </c>
      <c r="F169" s="1" t="s">
        <v>49</v>
      </c>
      <c r="G169" s="1" t="s">
        <v>531</v>
      </c>
      <c r="H169" s="1" t="s">
        <v>49</v>
      </c>
      <c r="I169" s="1" t="s">
        <v>531</v>
      </c>
    </row>
    <row r="170" spans="1:9" x14ac:dyDescent="0.2">
      <c r="A170" s="4" t="s">
        <v>532</v>
      </c>
      <c r="B170" s="1" t="s">
        <v>49</v>
      </c>
      <c r="C170" s="1" t="s">
        <v>49</v>
      </c>
      <c r="D170" s="1" t="s">
        <v>49</v>
      </c>
      <c r="E170" s="1" t="s">
        <v>533</v>
      </c>
      <c r="F170" s="1" t="s">
        <v>49</v>
      </c>
      <c r="G170" s="1" t="s">
        <v>533</v>
      </c>
      <c r="H170" s="1" t="s">
        <v>49</v>
      </c>
      <c r="I170" s="1" t="s">
        <v>533</v>
      </c>
    </row>
    <row r="171" spans="1:9" x14ac:dyDescent="0.2">
      <c r="A171" s="4" t="s">
        <v>534</v>
      </c>
      <c r="B171" s="1" t="s">
        <v>49</v>
      </c>
      <c r="C171" s="1" t="s">
        <v>49</v>
      </c>
      <c r="D171" s="1" t="s">
        <v>49</v>
      </c>
      <c r="E171" s="1" t="s">
        <v>535</v>
      </c>
      <c r="F171" s="1" t="s">
        <v>49</v>
      </c>
      <c r="G171" s="1" t="s">
        <v>535</v>
      </c>
      <c r="H171" s="1" t="s">
        <v>49</v>
      </c>
      <c r="I171" s="1" t="s">
        <v>535</v>
      </c>
    </row>
    <row r="172" spans="1:9" x14ac:dyDescent="0.2">
      <c r="A172" s="4" t="s">
        <v>536</v>
      </c>
      <c r="B172" s="1" t="s">
        <v>49</v>
      </c>
      <c r="C172" s="1" t="s">
        <v>49</v>
      </c>
      <c r="D172" s="1" t="s">
        <v>49</v>
      </c>
      <c r="E172" s="1" t="s">
        <v>537</v>
      </c>
      <c r="F172" s="1" t="s">
        <v>49</v>
      </c>
      <c r="G172" s="1" t="s">
        <v>537</v>
      </c>
      <c r="H172" s="1" t="s">
        <v>49</v>
      </c>
      <c r="I172" s="1" t="s">
        <v>537</v>
      </c>
    </row>
    <row r="173" spans="1:9" x14ac:dyDescent="0.2">
      <c r="A173" s="4" t="s">
        <v>538</v>
      </c>
      <c r="B173" s="1" t="s">
        <v>49</v>
      </c>
      <c r="C173" s="1" t="s">
        <v>49</v>
      </c>
      <c r="D173" s="1" t="s">
        <v>49</v>
      </c>
      <c r="E173" s="1" t="s">
        <v>539</v>
      </c>
      <c r="F173" s="1" t="s">
        <v>49</v>
      </c>
      <c r="G173" s="1" t="s">
        <v>539</v>
      </c>
      <c r="H173" s="1" t="s">
        <v>49</v>
      </c>
      <c r="I173" s="1" t="s">
        <v>539</v>
      </c>
    </row>
    <row r="174" spans="1:9" x14ac:dyDescent="0.2">
      <c r="A174" s="4" t="s">
        <v>540</v>
      </c>
      <c r="B174" s="1" t="s">
        <v>49</v>
      </c>
      <c r="C174" s="1" t="s">
        <v>49</v>
      </c>
      <c r="D174" s="1" t="s">
        <v>49</v>
      </c>
      <c r="E174" s="1" t="s">
        <v>264</v>
      </c>
      <c r="F174" s="1" t="s">
        <v>49</v>
      </c>
      <c r="G174" s="1" t="s">
        <v>264</v>
      </c>
      <c r="H174" s="1" t="s">
        <v>49</v>
      </c>
      <c r="I174" s="1" t="s">
        <v>264</v>
      </c>
    </row>
    <row r="175" spans="1:9" x14ac:dyDescent="0.2">
      <c r="A175" s="4" t="s">
        <v>541</v>
      </c>
      <c r="B175" s="1" t="s">
        <v>49</v>
      </c>
      <c r="C175" s="1" t="s">
        <v>49</v>
      </c>
      <c r="D175" s="1" t="s">
        <v>49</v>
      </c>
      <c r="E175" s="1" t="s">
        <v>448</v>
      </c>
      <c r="F175" s="1" t="s">
        <v>49</v>
      </c>
      <c r="G175" s="1" t="s">
        <v>448</v>
      </c>
      <c r="H175" s="1" t="s">
        <v>49</v>
      </c>
      <c r="I175" s="1" t="s">
        <v>448</v>
      </c>
    </row>
    <row r="176" spans="1:9" x14ac:dyDescent="0.2">
      <c r="A176" s="4" t="s">
        <v>542</v>
      </c>
      <c r="B176" s="1" t="s">
        <v>49</v>
      </c>
      <c r="C176" s="1" t="s">
        <v>49</v>
      </c>
      <c r="D176" s="1" t="s">
        <v>49</v>
      </c>
      <c r="E176" s="1" t="s">
        <v>543</v>
      </c>
      <c r="F176" s="1" t="s">
        <v>49</v>
      </c>
      <c r="G176" s="1" t="s">
        <v>543</v>
      </c>
      <c r="H176" s="1" t="s">
        <v>49</v>
      </c>
      <c r="I176" s="1" t="s">
        <v>543</v>
      </c>
    </row>
    <row r="177" spans="1:9" x14ac:dyDescent="0.2">
      <c r="A177" s="4" t="s">
        <v>545</v>
      </c>
      <c r="B177" s="1" t="s">
        <v>49</v>
      </c>
      <c r="C177" s="1" t="s">
        <v>49</v>
      </c>
      <c r="D177" s="1" t="s">
        <v>49</v>
      </c>
      <c r="E177" s="1" t="s">
        <v>546</v>
      </c>
      <c r="F177" s="1" t="s">
        <v>49</v>
      </c>
      <c r="G177" s="1" t="s">
        <v>546</v>
      </c>
      <c r="H177" s="1" t="s">
        <v>49</v>
      </c>
      <c r="I177" s="1" t="s">
        <v>546</v>
      </c>
    </row>
    <row r="178" spans="1:9" x14ac:dyDescent="0.2">
      <c r="A178" s="4" t="s">
        <v>547</v>
      </c>
      <c r="B178" s="1" t="s">
        <v>49</v>
      </c>
      <c r="C178" s="1" t="s">
        <v>49</v>
      </c>
      <c r="D178" s="1" t="s">
        <v>49</v>
      </c>
      <c r="E178" s="1" t="s">
        <v>548</v>
      </c>
      <c r="F178" s="1" t="s">
        <v>49</v>
      </c>
      <c r="G178" s="1" t="s">
        <v>548</v>
      </c>
      <c r="H178" s="1" t="s">
        <v>49</v>
      </c>
      <c r="I178" s="1" t="s">
        <v>548</v>
      </c>
    </row>
    <row r="179" spans="1:9" x14ac:dyDescent="0.2">
      <c r="A179" s="4" t="s">
        <v>549</v>
      </c>
      <c r="B179" s="1" t="s">
        <v>49</v>
      </c>
      <c r="C179" s="1" t="s">
        <v>49</v>
      </c>
      <c r="D179" s="1" t="s">
        <v>49</v>
      </c>
      <c r="E179" s="1" t="s">
        <v>550</v>
      </c>
      <c r="F179" s="1" t="s">
        <v>49</v>
      </c>
      <c r="G179" s="1" t="s">
        <v>550</v>
      </c>
      <c r="H179" s="1" t="s">
        <v>49</v>
      </c>
      <c r="I179" s="1" t="s">
        <v>550</v>
      </c>
    </row>
    <row r="180" spans="1:9" x14ac:dyDescent="0.2">
      <c r="A180" s="4" t="s">
        <v>551</v>
      </c>
      <c r="B180" s="1" t="s">
        <v>49</v>
      </c>
      <c r="C180" s="1" t="s">
        <v>49</v>
      </c>
      <c r="D180" s="1" t="s">
        <v>49</v>
      </c>
      <c r="E180" s="1" t="s">
        <v>552</v>
      </c>
      <c r="F180" s="1" t="s">
        <v>49</v>
      </c>
      <c r="G180" s="1" t="s">
        <v>552</v>
      </c>
      <c r="H180" s="1" t="s">
        <v>49</v>
      </c>
      <c r="I180" s="1" t="s">
        <v>552</v>
      </c>
    </row>
    <row r="181" spans="1:9" x14ac:dyDescent="0.2">
      <c r="A181" s="4" t="s">
        <v>553</v>
      </c>
      <c r="B181" s="1" t="s">
        <v>49</v>
      </c>
      <c r="C181" s="1" t="s">
        <v>49</v>
      </c>
      <c r="D181" s="1" t="s">
        <v>49</v>
      </c>
      <c r="E181" s="1" t="s">
        <v>554</v>
      </c>
      <c r="F181" s="1" t="s">
        <v>49</v>
      </c>
      <c r="G181" s="1" t="s">
        <v>554</v>
      </c>
      <c r="H181" s="1" t="s">
        <v>49</v>
      </c>
      <c r="I181" s="1" t="s">
        <v>554</v>
      </c>
    </row>
    <row r="182" spans="1:9" x14ac:dyDescent="0.2">
      <c r="A182" s="4" t="s">
        <v>555</v>
      </c>
      <c r="B182" s="1" t="s">
        <v>49</v>
      </c>
      <c r="C182" s="1" t="s">
        <v>49</v>
      </c>
      <c r="D182" s="1" t="s">
        <v>49</v>
      </c>
      <c r="E182" s="1" t="s">
        <v>556</v>
      </c>
      <c r="F182" s="1" t="s">
        <v>49</v>
      </c>
      <c r="G182" s="1" t="s">
        <v>556</v>
      </c>
      <c r="H182" s="1" t="s">
        <v>49</v>
      </c>
      <c r="I182" s="1" t="s">
        <v>556</v>
      </c>
    </row>
    <row r="183" spans="1:9" x14ac:dyDescent="0.2">
      <c r="A183" s="4" t="s">
        <v>557</v>
      </c>
      <c r="B183" s="1" t="s">
        <v>49</v>
      </c>
      <c r="C183" s="1" t="s">
        <v>49</v>
      </c>
      <c r="D183" s="1" t="s">
        <v>49</v>
      </c>
      <c r="E183" s="1" t="s">
        <v>558</v>
      </c>
      <c r="F183" s="1" t="s">
        <v>49</v>
      </c>
      <c r="G183" s="1" t="s">
        <v>558</v>
      </c>
      <c r="H183" s="1" t="s">
        <v>49</v>
      </c>
      <c r="I183" s="1" t="s">
        <v>558</v>
      </c>
    </row>
    <row r="184" spans="1:9" x14ac:dyDescent="0.2">
      <c r="A184" s="4" t="s">
        <v>559</v>
      </c>
      <c r="B184" s="1" t="s">
        <v>49</v>
      </c>
      <c r="C184" s="1" t="s">
        <v>49</v>
      </c>
      <c r="D184" s="1" t="s">
        <v>49</v>
      </c>
      <c r="E184" s="1" t="s">
        <v>560</v>
      </c>
      <c r="F184" s="1" t="s">
        <v>49</v>
      </c>
      <c r="G184" s="1" t="s">
        <v>560</v>
      </c>
      <c r="H184" s="1" t="s">
        <v>49</v>
      </c>
      <c r="I184" s="1" t="s">
        <v>560</v>
      </c>
    </row>
    <row r="185" spans="1:9" x14ac:dyDescent="0.2">
      <c r="A185" s="4" t="s">
        <v>561</v>
      </c>
      <c r="B185" s="1" t="s">
        <v>49</v>
      </c>
      <c r="C185" s="1" t="s">
        <v>49</v>
      </c>
      <c r="D185" s="1" t="s">
        <v>49</v>
      </c>
      <c r="E185" s="1" t="s">
        <v>562</v>
      </c>
      <c r="F185" s="1" t="s">
        <v>49</v>
      </c>
      <c r="G185" s="1" t="s">
        <v>562</v>
      </c>
      <c r="H185" s="1" t="s">
        <v>49</v>
      </c>
      <c r="I185" s="1" t="s">
        <v>562</v>
      </c>
    </row>
    <row r="186" spans="1:9" x14ac:dyDescent="0.2">
      <c r="A186" s="4" t="s">
        <v>563</v>
      </c>
      <c r="B186" s="1" t="s">
        <v>49</v>
      </c>
      <c r="C186" s="1" t="s">
        <v>49</v>
      </c>
      <c r="D186" s="1" t="s">
        <v>49</v>
      </c>
      <c r="E186" s="1" t="s">
        <v>564</v>
      </c>
      <c r="F186" s="1" t="s">
        <v>544</v>
      </c>
      <c r="G186" s="1" t="s">
        <v>564</v>
      </c>
      <c r="H186" s="1" t="s">
        <v>544</v>
      </c>
      <c r="I186" s="1" t="s">
        <v>565</v>
      </c>
    </row>
    <row r="187" spans="1:9" x14ac:dyDescent="0.2">
      <c r="A187" s="4" t="s">
        <v>566</v>
      </c>
      <c r="B187" s="1" t="s">
        <v>49</v>
      </c>
      <c r="C187" s="1" t="s">
        <v>49</v>
      </c>
      <c r="D187" s="1" t="s">
        <v>49</v>
      </c>
      <c r="E187" s="1" t="s">
        <v>567</v>
      </c>
      <c r="F187" s="1" t="s">
        <v>49</v>
      </c>
      <c r="G187" s="1" t="s">
        <v>567</v>
      </c>
      <c r="H187" s="1" t="s">
        <v>49</v>
      </c>
      <c r="I187" s="1" t="s">
        <v>567</v>
      </c>
    </row>
    <row r="188" spans="1:9" x14ac:dyDescent="0.2">
      <c r="A188" s="4" t="s">
        <v>568</v>
      </c>
      <c r="B188" s="1" t="s">
        <v>49</v>
      </c>
      <c r="C188" s="1" t="s">
        <v>49</v>
      </c>
      <c r="D188" s="1" t="s">
        <v>49</v>
      </c>
      <c r="E188" s="1" t="s">
        <v>244</v>
      </c>
      <c r="F188" s="1" t="s">
        <v>49</v>
      </c>
      <c r="G188" s="1" t="s">
        <v>244</v>
      </c>
      <c r="H188" s="1" t="s">
        <v>49</v>
      </c>
      <c r="I188" s="1" t="s">
        <v>244</v>
      </c>
    </row>
    <row r="189" spans="1:9" x14ac:dyDescent="0.2">
      <c r="A189" s="4" t="s">
        <v>569</v>
      </c>
      <c r="B189" s="1" t="s">
        <v>49</v>
      </c>
      <c r="C189" s="1" t="s">
        <v>49</v>
      </c>
      <c r="D189" s="1" t="s">
        <v>49</v>
      </c>
      <c r="E189" s="1" t="s">
        <v>570</v>
      </c>
      <c r="F189" s="1" t="s">
        <v>49</v>
      </c>
      <c r="G189" s="1" t="s">
        <v>570</v>
      </c>
      <c r="H189" s="1" t="s">
        <v>49</v>
      </c>
      <c r="I189" s="1" t="s">
        <v>570</v>
      </c>
    </row>
    <row r="190" spans="1:9" x14ac:dyDescent="0.2">
      <c r="A190" s="4" t="s">
        <v>571</v>
      </c>
      <c r="B190" s="1" t="s">
        <v>49</v>
      </c>
      <c r="C190" s="1" t="s">
        <v>49</v>
      </c>
      <c r="D190" s="1" t="s">
        <v>49</v>
      </c>
      <c r="E190" s="1" t="s">
        <v>572</v>
      </c>
      <c r="F190" s="1" t="s">
        <v>49</v>
      </c>
      <c r="G190" s="1" t="s">
        <v>572</v>
      </c>
      <c r="H190" s="1" t="s">
        <v>49</v>
      </c>
      <c r="I190" s="1" t="s">
        <v>572</v>
      </c>
    </row>
    <row r="191" spans="1:9" x14ac:dyDescent="0.2">
      <c r="A191" s="4" t="s">
        <v>573</v>
      </c>
      <c r="B191" s="1" t="s">
        <v>49</v>
      </c>
      <c r="C191" s="1" t="s">
        <v>49</v>
      </c>
      <c r="D191" s="1" t="s">
        <v>49</v>
      </c>
      <c r="E191" s="1" t="s">
        <v>574</v>
      </c>
      <c r="F191" s="1" t="s">
        <v>49</v>
      </c>
      <c r="G191" s="1" t="s">
        <v>574</v>
      </c>
      <c r="H191" s="1" t="s">
        <v>49</v>
      </c>
      <c r="I191" s="1" t="s">
        <v>574</v>
      </c>
    </row>
    <row r="192" spans="1:9" x14ac:dyDescent="0.2">
      <c r="A192" s="4" t="s">
        <v>575</v>
      </c>
      <c r="B192" s="1" t="s">
        <v>49</v>
      </c>
      <c r="C192" s="1" t="s">
        <v>49</v>
      </c>
      <c r="D192" s="1" t="s">
        <v>49</v>
      </c>
      <c r="E192" s="1" t="s">
        <v>576</v>
      </c>
      <c r="F192" s="1" t="s">
        <v>49</v>
      </c>
      <c r="G192" s="1" t="s">
        <v>576</v>
      </c>
      <c r="H192" s="1" t="s">
        <v>49</v>
      </c>
      <c r="I192" s="1" t="s">
        <v>576</v>
      </c>
    </row>
    <row r="193" spans="1:9" x14ac:dyDescent="0.2">
      <c r="A193" s="4" t="s">
        <v>577</v>
      </c>
      <c r="B193" s="1" t="s">
        <v>49</v>
      </c>
      <c r="C193" s="1" t="s">
        <v>49</v>
      </c>
      <c r="D193" s="1" t="s">
        <v>49</v>
      </c>
      <c r="E193" s="1" t="s">
        <v>578</v>
      </c>
      <c r="F193" s="1" t="s">
        <v>49</v>
      </c>
      <c r="G193" s="1" t="s">
        <v>578</v>
      </c>
      <c r="H193" s="1" t="s">
        <v>49</v>
      </c>
      <c r="I193" s="1" t="s">
        <v>578</v>
      </c>
    </row>
    <row r="194" spans="1:9" x14ac:dyDescent="0.2">
      <c r="A194" s="4" t="s">
        <v>579</v>
      </c>
      <c r="B194" s="1" t="s">
        <v>49</v>
      </c>
      <c r="C194" s="1" t="s">
        <v>49</v>
      </c>
      <c r="D194" s="1" t="s">
        <v>49</v>
      </c>
      <c r="E194" s="1" t="s">
        <v>580</v>
      </c>
      <c r="F194" s="1" t="s">
        <v>49</v>
      </c>
      <c r="G194" s="1" t="s">
        <v>580</v>
      </c>
      <c r="H194" s="1" t="s">
        <v>49</v>
      </c>
      <c r="I194" s="1" t="s">
        <v>580</v>
      </c>
    </row>
    <row r="195" spans="1:9" x14ac:dyDescent="0.2">
      <c r="A195" s="4" t="s">
        <v>581</v>
      </c>
      <c r="B195" s="1" t="s">
        <v>49</v>
      </c>
      <c r="C195" s="1" t="s">
        <v>49</v>
      </c>
      <c r="D195" s="1" t="s">
        <v>49</v>
      </c>
      <c r="E195" s="1" t="s">
        <v>169</v>
      </c>
      <c r="F195" s="1" t="s">
        <v>49</v>
      </c>
      <c r="G195" s="1" t="s">
        <v>169</v>
      </c>
      <c r="H195" s="1" t="s">
        <v>49</v>
      </c>
      <c r="I195" s="1" t="s">
        <v>169</v>
      </c>
    </row>
    <row r="196" spans="1:9" x14ac:dyDescent="0.2">
      <c r="A196" s="4" t="s">
        <v>582</v>
      </c>
      <c r="B196" s="1" t="s">
        <v>49</v>
      </c>
      <c r="C196" s="1" t="s">
        <v>49</v>
      </c>
      <c r="D196" s="1" t="s">
        <v>49</v>
      </c>
      <c r="E196" s="1" t="s">
        <v>583</v>
      </c>
      <c r="F196" s="1" t="s">
        <v>49</v>
      </c>
      <c r="G196" s="1" t="s">
        <v>583</v>
      </c>
      <c r="H196" s="1" t="s">
        <v>49</v>
      </c>
      <c r="I196" s="1" t="s">
        <v>583</v>
      </c>
    </row>
    <row r="197" spans="1:9" x14ac:dyDescent="0.2">
      <c r="A197" s="4" t="s">
        <v>584</v>
      </c>
      <c r="B197" s="1" t="s">
        <v>49</v>
      </c>
      <c r="C197" s="1" t="s">
        <v>49</v>
      </c>
      <c r="D197" s="1" t="s">
        <v>49</v>
      </c>
      <c r="E197" s="1" t="s">
        <v>585</v>
      </c>
      <c r="F197" s="1" t="s">
        <v>49</v>
      </c>
      <c r="G197" s="1" t="s">
        <v>585</v>
      </c>
      <c r="H197" s="1" t="s">
        <v>49</v>
      </c>
      <c r="I197" s="1" t="s">
        <v>585</v>
      </c>
    </row>
    <row r="198" spans="1:9" x14ac:dyDescent="0.2">
      <c r="A198" s="4" t="s">
        <v>586</v>
      </c>
      <c r="B198" s="1" t="s">
        <v>49</v>
      </c>
      <c r="C198" s="1" t="s">
        <v>49</v>
      </c>
      <c r="D198" s="1" t="s">
        <v>49</v>
      </c>
      <c r="E198" s="1" t="s">
        <v>587</v>
      </c>
      <c r="F198" s="1" t="s">
        <v>49</v>
      </c>
      <c r="G198" s="1" t="s">
        <v>587</v>
      </c>
      <c r="H198" s="1" t="s">
        <v>49</v>
      </c>
      <c r="I198" s="1" t="s">
        <v>587</v>
      </c>
    </row>
    <row r="199" spans="1:9" x14ac:dyDescent="0.2">
      <c r="A199" s="4" t="s">
        <v>588</v>
      </c>
      <c r="B199" s="1" t="s">
        <v>49</v>
      </c>
      <c r="C199" s="1" t="s">
        <v>49</v>
      </c>
      <c r="D199" s="1" t="s">
        <v>49</v>
      </c>
      <c r="E199" s="1" t="s">
        <v>455</v>
      </c>
      <c r="F199" s="1" t="s">
        <v>49</v>
      </c>
      <c r="G199" s="1" t="s">
        <v>455</v>
      </c>
      <c r="H199" s="1" t="s">
        <v>49</v>
      </c>
      <c r="I199" s="1" t="s">
        <v>455</v>
      </c>
    </row>
    <row r="200" spans="1:9" x14ac:dyDescent="0.2">
      <c r="A200" s="4" t="s">
        <v>589</v>
      </c>
      <c r="B200" s="1" t="s">
        <v>49</v>
      </c>
      <c r="C200" s="1" t="s">
        <v>49</v>
      </c>
      <c r="D200" s="1" t="s">
        <v>49</v>
      </c>
      <c r="E200" s="1" t="s">
        <v>461</v>
      </c>
      <c r="F200" s="1" t="s">
        <v>49</v>
      </c>
      <c r="G200" s="1" t="s">
        <v>461</v>
      </c>
      <c r="H200" s="1" t="s">
        <v>49</v>
      </c>
      <c r="I200" s="1" t="s">
        <v>461</v>
      </c>
    </row>
    <row r="201" spans="1:9" x14ac:dyDescent="0.2">
      <c r="A201" s="4" t="s">
        <v>590</v>
      </c>
      <c r="B201" s="1" t="s">
        <v>49</v>
      </c>
      <c r="C201" s="1" t="s">
        <v>49</v>
      </c>
      <c r="D201" s="1" t="s">
        <v>49</v>
      </c>
      <c r="E201" s="1" t="s">
        <v>467</v>
      </c>
      <c r="F201" s="1" t="s">
        <v>49</v>
      </c>
      <c r="G201" s="1" t="s">
        <v>467</v>
      </c>
      <c r="H201" s="1" t="s">
        <v>49</v>
      </c>
      <c r="I201" s="1" t="s">
        <v>467</v>
      </c>
    </row>
    <row r="202" spans="1:9" x14ac:dyDescent="0.2">
      <c r="A202" s="4" t="s">
        <v>591</v>
      </c>
      <c r="B202" s="1" t="s">
        <v>49</v>
      </c>
      <c r="C202" s="1" t="s">
        <v>49</v>
      </c>
      <c r="D202" s="1" t="s">
        <v>49</v>
      </c>
      <c r="E202" s="1" t="s">
        <v>473</v>
      </c>
      <c r="F202" s="1" t="s">
        <v>49</v>
      </c>
      <c r="G202" s="1" t="s">
        <v>473</v>
      </c>
      <c r="H202" s="1" t="s">
        <v>49</v>
      </c>
      <c r="I202" s="1" t="s">
        <v>473</v>
      </c>
    </row>
    <row r="203" spans="1:9" x14ac:dyDescent="0.2">
      <c r="A203" s="4" t="s">
        <v>29</v>
      </c>
      <c r="B203" s="1" t="s">
        <v>49</v>
      </c>
      <c r="C203" s="1" t="s">
        <v>49</v>
      </c>
      <c r="D203" s="1" t="s">
        <v>49</v>
      </c>
      <c r="E203" s="1" t="s">
        <v>592</v>
      </c>
      <c r="F203" s="1" t="s">
        <v>593</v>
      </c>
      <c r="G203" s="1" t="s">
        <v>592</v>
      </c>
      <c r="H203" s="1" t="s">
        <v>593</v>
      </c>
      <c r="I203" s="1" t="s">
        <v>594</v>
      </c>
    </row>
    <row r="204" spans="1:9" x14ac:dyDescent="0.2">
      <c r="A204" s="4" t="s">
        <v>595</v>
      </c>
      <c r="B204" s="1" t="s">
        <v>49</v>
      </c>
      <c r="C204" s="1" t="s">
        <v>49</v>
      </c>
      <c r="D204" s="1" t="s">
        <v>49</v>
      </c>
      <c r="E204" s="1" t="s">
        <v>49</v>
      </c>
      <c r="F204" s="1" t="s">
        <v>596</v>
      </c>
      <c r="G204" s="1" t="s">
        <v>49</v>
      </c>
      <c r="H204" s="1" t="s">
        <v>596</v>
      </c>
      <c r="I204" s="1" t="s">
        <v>597</v>
      </c>
    </row>
    <row r="205" spans="1:9" x14ac:dyDescent="0.2">
      <c r="A205" s="4" t="s">
        <v>598</v>
      </c>
      <c r="B205" s="1" t="s">
        <v>49</v>
      </c>
      <c r="C205" s="1" t="s">
        <v>49</v>
      </c>
      <c r="D205" s="1" t="s">
        <v>49</v>
      </c>
      <c r="E205" s="1" t="s">
        <v>49</v>
      </c>
      <c r="F205" s="1" t="s">
        <v>209</v>
      </c>
      <c r="G205" s="1" t="s">
        <v>49</v>
      </c>
      <c r="H205" s="1" t="s">
        <v>209</v>
      </c>
      <c r="I205" s="1" t="s">
        <v>599</v>
      </c>
    </row>
  </sheetData>
  <mergeCells count="3">
    <mergeCell ref="A1:I1"/>
    <mergeCell ref="A2:I2"/>
    <mergeCell ref="A3:I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35"/>
  <sheetViews>
    <sheetView rightToLeft="1" view="pageBreakPreview" topLeftCell="A25" zoomScale="130" zoomScaleNormal="130" zoomScaleSheetLayoutView="130" zoomScalePageLayoutView="130" workbookViewId="0">
      <selection activeCell="A32" sqref="A32:XFD32"/>
    </sheetView>
  </sheetViews>
  <sheetFormatPr defaultColWidth="9.25" defaultRowHeight="26.25" customHeight="1" x14ac:dyDescent="0.2"/>
  <cols>
    <col min="1" max="1" width="1.75" style="10" customWidth="1"/>
    <col min="2" max="2" width="35.125" style="10" customWidth="1"/>
    <col min="3" max="3" width="7.625" style="10" customWidth="1"/>
    <col min="4" max="4" width="1.625" style="10" customWidth="1"/>
    <col min="5" max="5" width="13.875" style="10" customWidth="1"/>
    <col min="6" max="6" width="1.625" style="10" customWidth="1"/>
    <col min="7" max="7" width="14.625" style="11" customWidth="1"/>
    <col min="8" max="8" width="10" style="10" bestFit="1" customWidth="1"/>
    <col min="9" max="250" width="9.25" style="10"/>
    <col min="251" max="251" width="12.75" style="10" customWidth="1"/>
    <col min="252" max="252" width="31.875" style="10" customWidth="1"/>
    <col min="253" max="253" width="5" style="10" customWidth="1"/>
    <col min="254" max="254" width="1.875" style="10" customWidth="1"/>
    <col min="255" max="255" width="7.375" style="10" customWidth="1"/>
    <col min="256" max="256" width="2.25" style="10" customWidth="1"/>
    <col min="257" max="257" width="23" style="10" bestFit="1" customWidth="1"/>
    <col min="258" max="258" width="1.75" style="10" customWidth="1"/>
    <col min="259" max="259" width="23" style="10" bestFit="1" customWidth="1"/>
    <col min="260" max="260" width="1.625" style="10" customWidth="1"/>
    <col min="261" max="261" width="19.625" style="10" customWidth="1"/>
    <col min="262" max="262" width="29.25" style="10" customWidth="1"/>
    <col min="263" max="506" width="9.25" style="10"/>
    <col min="507" max="507" width="12.75" style="10" customWidth="1"/>
    <col min="508" max="508" width="31.875" style="10" customWidth="1"/>
    <col min="509" max="509" width="5" style="10" customWidth="1"/>
    <col min="510" max="510" width="1.875" style="10" customWidth="1"/>
    <col min="511" max="511" width="7.375" style="10" customWidth="1"/>
    <col min="512" max="512" width="2.25" style="10" customWidth="1"/>
    <col min="513" max="513" width="23" style="10" bestFit="1" customWidth="1"/>
    <col min="514" max="514" width="1.75" style="10" customWidth="1"/>
    <col min="515" max="515" width="23" style="10" bestFit="1" customWidth="1"/>
    <col min="516" max="516" width="1.625" style="10" customWidth="1"/>
    <col min="517" max="517" width="19.625" style="10" customWidth="1"/>
    <col min="518" max="518" width="29.25" style="10" customWidth="1"/>
    <col min="519" max="762" width="9.25" style="10"/>
    <col min="763" max="763" width="12.75" style="10" customWidth="1"/>
    <col min="764" max="764" width="31.875" style="10" customWidth="1"/>
    <col min="765" max="765" width="5" style="10" customWidth="1"/>
    <col min="766" max="766" width="1.875" style="10" customWidth="1"/>
    <col min="767" max="767" width="7.375" style="10" customWidth="1"/>
    <col min="768" max="768" width="2.25" style="10" customWidth="1"/>
    <col min="769" max="769" width="23" style="10" bestFit="1" customWidth="1"/>
    <col min="770" max="770" width="1.75" style="10" customWidth="1"/>
    <col min="771" max="771" width="23" style="10" bestFit="1" customWidth="1"/>
    <col min="772" max="772" width="1.625" style="10" customWidth="1"/>
    <col min="773" max="773" width="19.625" style="10" customWidth="1"/>
    <col min="774" max="774" width="29.25" style="10" customWidth="1"/>
    <col min="775" max="1018" width="9.25" style="10"/>
    <col min="1019" max="1019" width="12.75" style="10" customWidth="1"/>
    <col min="1020" max="1020" width="31.875" style="10" customWidth="1"/>
    <col min="1021" max="1021" width="5" style="10" customWidth="1"/>
    <col min="1022" max="1022" width="1.875" style="10" customWidth="1"/>
    <col min="1023" max="1023" width="7.375" style="10" customWidth="1"/>
    <col min="1024" max="1024" width="2.25" style="10" customWidth="1"/>
    <col min="1025" max="1025" width="23" style="10" bestFit="1" customWidth="1"/>
    <col min="1026" max="1026" width="1.75" style="10" customWidth="1"/>
    <col min="1027" max="1027" width="23" style="10" bestFit="1" customWidth="1"/>
    <col min="1028" max="1028" width="1.625" style="10" customWidth="1"/>
    <col min="1029" max="1029" width="19.625" style="10" customWidth="1"/>
    <col min="1030" max="1030" width="29.25" style="10" customWidth="1"/>
    <col min="1031" max="1274" width="9.25" style="10"/>
    <col min="1275" max="1275" width="12.75" style="10" customWidth="1"/>
    <col min="1276" max="1276" width="31.875" style="10" customWidth="1"/>
    <col min="1277" max="1277" width="5" style="10" customWidth="1"/>
    <col min="1278" max="1278" width="1.875" style="10" customWidth="1"/>
    <col min="1279" max="1279" width="7.375" style="10" customWidth="1"/>
    <col min="1280" max="1280" width="2.25" style="10" customWidth="1"/>
    <col min="1281" max="1281" width="23" style="10" bestFit="1" customWidth="1"/>
    <col min="1282" max="1282" width="1.75" style="10" customWidth="1"/>
    <col min="1283" max="1283" width="23" style="10" bestFit="1" customWidth="1"/>
    <col min="1284" max="1284" width="1.625" style="10" customWidth="1"/>
    <col min="1285" max="1285" width="19.625" style="10" customWidth="1"/>
    <col min="1286" max="1286" width="29.25" style="10" customWidth="1"/>
    <col min="1287" max="1530" width="9.25" style="10"/>
    <col min="1531" max="1531" width="12.75" style="10" customWidth="1"/>
    <col min="1532" max="1532" width="31.875" style="10" customWidth="1"/>
    <col min="1533" max="1533" width="5" style="10" customWidth="1"/>
    <col min="1534" max="1534" width="1.875" style="10" customWidth="1"/>
    <col min="1535" max="1535" width="7.375" style="10" customWidth="1"/>
    <col min="1536" max="1536" width="2.25" style="10" customWidth="1"/>
    <col min="1537" max="1537" width="23" style="10" bestFit="1" customWidth="1"/>
    <col min="1538" max="1538" width="1.75" style="10" customWidth="1"/>
    <col min="1539" max="1539" width="23" style="10" bestFit="1" customWidth="1"/>
    <col min="1540" max="1540" width="1.625" style="10" customWidth="1"/>
    <col min="1541" max="1541" width="19.625" style="10" customWidth="1"/>
    <col min="1542" max="1542" width="29.25" style="10" customWidth="1"/>
    <col min="1543" max="1786" width="9.25" style="10"/>
    <col min="1787" max="1787" width="12.75" style="10" customWidth="1"/>
    <col min="1788" max="1788" width="31.875" style="10" customWidth="1"/>
    <col min="1789" max="1789" width="5" style="10" customWidth="1"/>
    <col min="1790" max="1790" width="1.875" style="10" customWidth="1"/>
    <col min="1791" max="1791" width="7.375" style="10" customWidth="1"/>
    <col min="1792" max="1792" width="2.25" style="10" customWidth="1"/>
    <col min="1793" max="1793" width="23" style="10" bestFit="1" customWidth="1"/>
    <col min="1794" max="1794" width="1.75" style="10" customWidth="1"/>
    <col min="1795" max="1795" width="23" style="10" bestFit="1" customWidth="1"/>
    <col min="1796" max="1796" width="1.625" style="10" customWidth="1"/>
    <col min="1797" max="1797" width="19.625" style="10" customWidth="1"/>
    <col min="1798" max="1798" width="29.25" style="10" customWidth="1"/>
    <col min="1799" max="2042" width="9.25" style="10"/>
    <col min="2043" max="2043" width="12.75" style="10" customWidth="1"/>
    <col min="2044" max="2044" width="31.875" style="10" customWidth="1"/>
    <col min="2045" max="2045" width="5" style="10" customWidth="1"/>
    <col min="2046" max="2046" width="1.875" style="10" customWidth="1"/>
    <col min="2047" max="2047" width="7.375" style="10" customWidth="1"/>
    <col min="2048" max="2048" width="2.25" style="10" customWidth="1"/>
    <col min="2049" max="2049" width="23" style="10" bestFit="1" customWidth="1"/>
    <col min="2050" max="2050" width="1.75" style="10" customWidth="1"/>
    <col min="2051" max="2051" width="23" style="10" bestFit="1" customWidth="1"/>
    <col min="2052" max="2052" width="1.625" style="10" customWidth="1"/>
    <col min="2053" max="2053" width="19.625" style="10" customWidth="1"/>
    <col min="2054" max="2054" width="29.25" style="10" customWidth="1"/>
    <col min="2055" max="2298" width="9.25" style="10"/>
    <col min="2299" max="2299" width="12.75" style="10" customWidth="1"/>
    <col min="2300" max="2300" width="31.875" style="10" customWidth="1"/>
    <col min="2301" max="2301" width="5" style="10" customWidth="1"/>
    <col min="2302" max="2302" width="1.875" style="10" customWidth="1"/>
    <col min="2303" max="2303" width="7.375" style="10" customWidth="1"/>
    <col min="2304" max="2304" width="2.25" style="10" customWidth="1"/>
    <col min="2305" max="2305" width="23" style="10" bestFit="1" customWidth="1"/>
    <col min="2306" max="2306" width="1.75" style="10" customWidth="1"/>
    <col min="2307" max="2307" width="23" style="10" bestFit="1" customWidth="1"/>
    <col min="2308" max="2308" width="1.625" style="10" customWidth="1"/>
    <col min="2309" max="2309" width="19.625" style="10" customWidth="1"/>
    <col min="2310" max="2310" width="29.25" style="10" customWidth="1"/>
    <col min="2311" max="2554" width="9.25" style="10"/>
    <col min="2555" max="2555" width="12.75" style="10" customWidth="1"/>
    <col min="2556" max="2556" width="31.875" style="10" customWidth="1"/>
    <col min="2557" max="2557" width="5" style="10" customWidth="1"/>
    <col min="2558" max="2558" width="1.875" style="10" customWidth="1"/>
    <col min="2559" max="2559" width="7.375" style="10" customWidth="1"/>
    <col min="2560" max="2560" width="2.25" style="10" customWidth="1"/>
    <col min="2561" max="2561" width="23" style="10" bestFit="1" customWidth="1"/>
    <col min="2562" max="2562" width="1.75" style="10" customWidth="1"/>
    <col min="2563" max="2563" width="23" style="10" bestFit="1" customWidth="1"/>
    <col min="2564" max="2564" width="1.625" style="10" customWidth="1"/>
    <col min="2565" max="2565" width="19.625" style="10" customWidth="1"/>
    <col min="2566" max="2566" width="29.25" style="10" customWidth="1"/>
    <col min="2567" max="2810" width="9.25" style="10"/>
    <col min="2811" max="2811" width="12.75" style="10" customWidth="1"/>
    <col min="2812" max="2812" width="31.875" style="10" customWidth="1"/>
    <col min="2813" max="2813" width="5" style="10" customWidth="1"/>
    <col min="2814" max="2814" width="1.875" style="10" customWidth="1"/>
    <col min="2815" max="2815" width="7.375" style="10" customWidth="1"/>
    <col min="2816" max="2816" width="2.25" style="10" customWidth="1"/>
    <col min="2817" max="2817" width="23" style="10" bestFit="1" customWidth="1"/>
    <col min="2818" max="2818" width="1.75" style="10" customWidth="1"/>
    <col min="2819" max="2819" width="23" style="10" bestFit="1" customWidth="1"/>
    <col min="2820" max="2820" width="1.625" style="10" customWidth="1"/>
    <col min="2821" max="2821" width="19.625" style="10" customWidth="1"/>
    <col min="2822" max="2822" width="29.25" style="10" customWidth="1"/>
    <col min="2823" max="3066" width="9.25" style="10"/>
    <col min="3067" max="3067" width="12.75" style="10" customWidth="1"/>
    <col min="3068" max="3068" width="31.875" style="10" customWidth="1"/>
    <col min="3069" max="3069" width="5" style="10" customWidth="1"/>
    <col min="3070" max="3070" width="1.875" style="10" customWidth="1"/>
    <col min="3071" max="3071" width="7.375" style="10" customWidth="1"/>
    <col min="3072" max="3072" width="2.25" style="10" customWidth="1"/>
    <col min="3073" max="3073" width="23" style="10" bestFit="1" customWidth="1"/>
    <col min="3074" max="3074" width="1.75" style="10" customWidth="1"/>
    <col min="3075" max="3075" width="23" style="10" bestFit="1" customWidth="1"/>
    <col min="3076" max="3076" width="1.625" style="10" customWidth="1"/>
    <col min="3077" max="3077" width="19.625" style="10" customWidth="1"/>
    <col min="3078" max="3078" width="29.25" style="10" customWidth="1"/>
    <col min="3079" max="3322" width="9.25" style="10"/>
    <col min="3323" max="3323" width="12.75" style="10" customWidth="1"/>
    <col min="3324" max="3324" width="31.875" style="10" customWidth="1"/>
    <col min="3325" max="3325" width="5" style="10" customWidth="1"/>
    <col min="3326" max="3326" width="1.875" style="10" customWidth="1"/>
    <col min="3327" max="3327" width="7.375" style="10" customWidth="1"/>
    <col min="3328" max="3328" width="2.25" style="10" customWidth="1"/>
    <col min="3329" max="3329" width="23" style="10" bestFit="1" customWidth="1"/>
    <col min="3330" max="3330" width="1.75" style="10" customWidth="1"/>
    <col min="3331" max="3331" width="23" style="10" bestFit="1" customWidth="1"/>
    <col min="3332" max="3332" width="1.625" style="10" customWidth="1"/>
    <col min="3333" max="3333" width="19.625" style="10" customWidth="1"/>
    <col min="3334" max="3334" width="29.25" style="10" customWidth="1"/>
    <col min="3335" max="3578" width="9.25" style="10"/>
    <col min="3579" max="3579" width="12.75" style="10" customWidth="1"/>
    <col min="3580" max="3580" width="31.875" style="10" customWidth="1"/>
    <col min="3581" max="3581" width="5" style="10" customWidth="1"/>
    <col min="3582" max="3582" width="1.875" style="10" customWidth="1"/>
    <col min="3583" max="3583" width="7.375" style="10" customWidth="1"/>
    <col min="3584" max="3584" width="2.25" style="10" customWidth="1"/>
    <col min="3585" max="3585" width="23" style="10" bestFit="1" customWidth="1"/>
    <col min="3586" max="3586" width="1.75" style="10" customWidth="1"/>
    <col min="3587" max="3587" width="23" style="10" bestFit="1" customWidth="1"/>
    <col min="3588" max="3588" width="1.625" style="10" customWidth="1"/>
    <col min="3589" max="3589" width="19.625" style="10" customWidth="1"/>
    <col min="3590" max="3590" width="29.25" style="10" customWidth="1"/>
    <col min="3591" max="3834" width="9.25" style="10"/>
    <col min="3835" max="3835" width="12.75" style="10" customWidth="1"/>
    <col min="3836" max="3836" width="31.875" style="10" customWidth="1"/>
    <col min="3837" max="3837" width="5" style="10" customWidth="1"/>
    <col min="3838" max="3838" width="1.875" style="10" customWidth="1"/>
    <col min="3839" max="3839" width="7.375" style="10" customWidth="1"/>
    <col min="3840" max="3840" width="2.25" style="10" customWidth="1"/>
    <col min="3841" max="3841" width="23" style="10" bestFit="1" customWidth="1"/>
    <col min="3842" max="3842" width="1.75" style="10" customWidth="1"/>
    <col min="3843" max="3843" width="23" style="10" bestFit="1" customWidth="1"/>
    <col min="3844" max="3844" width="1.625" style="10" customWidth="1"/>
    <col min="3845" max="3845" width="19.625" style="10" customWidth="1"/>
    <col min="3846" max="3846" width="29.25" style="10" customWidth="1"/>
    <col min="3847" max="4090" width="9.25" style="10"/>
    <col min="4091" max="4091" width="12.75" style="10" customWidth="1"/>
    <col min="4092" max="4092" width="31.875" style="10" customWidth="1"/>
    <col min="4093" max="4093" width="5" style="10" customWidth="1"/>
    <col min="4094" max="4094" width="1.875" style="10" customWidth="1"/>
    <col min="4095" max="4095" width="7.375" style="10" customWidth="1"/>
    <col min="4096" max="4096" width="2.25" style="10" customWidth="1"/>
    <col min="4097" max="4097" width="23" style="10" bestFit="1" customWidth="1"/>
    <col min="4098" max="4098" width="1.75" style="10" customWidth="1"/>
    <col min="4099" max="4099" width="23" style="10" bestFit="1" customWidth="1"/>
    <col min="4100" max="4100" width="1.625" style="10" customWidth="1"/>
    <col min="4101" max="4101" width="19.625" style="10" customWidth="1"/>
    <col min="4102" max="4102" width="29.25" style="10" customWidth="1"/>
    <col min="4103" max="4346" width="9.25" style="10"/>
    <col min="4347" max="4347" width="12.75" style="10" customWidth="1"/>
    <col min="4348" max="4348" width="31.875" style="10" customWidth="1"/>
    <col min="4349" max="4349" width="5" style="10" customWidth="1"/>
    <col min="4350" max="4350" width="1.875" style="10" customWidth="1"/>
    <col min="4351" max="4351" width="7.375" style="10" customWidth="1"/>
    <col min="4352" max="4352" width="2.25" style="10" customWidth="1"/>
    <col min="4353" max="4353" width="23" style="10" bestFit="1" customWidth="1"/>
    <col min="4354" max="4354" width="1.75" style="10" customWidth="1"/>
    <col min="4355" max="4355" width="23" style="10" bestFit="1" customWidth="1"/>
    <col min="4356" max="4356" width="1.625" style="10" customWidth="1"/>
    <col min="4357" max="4357" width="19.625" style="10" customWidth="1"/>
    <col min="4358" max="4358" width="29.25" style="10" customWidth="1"/>
    <col min="4359" max="4602" width="9.25" style="10"/>
    <col min="4603" max="4603" width="12.75" style="10" customWidth="1"/>
    <col min="4604" max="4604" width="31.875" style="10" customWidth="1"/>
    <col min="4605" max="4605" width="5" style="10" customWidth="1"/>
    <col min="4606" max="4606" width="1.875" style="10" customWidth="1"/>
    <col min="4607" max="4607" width="7.375" style="10" customWidth="1"/>
    <col min="4608" max="4608" width="2.25" style="10" customWidth="1"/>
    <col min="4609" max="4609" width="23" style="10" bestFit="1" customWidth="1"/>
    <col min="4610" max="4610" width="1.75" style="10" customWidth="1"/>
    <col min="4611" max="4611" width="23" style="10" bestFit="1" customWidth="1"/>
    <col min="4612" max="4612" width="1.625" style="10" customWidth="1"/>
    <col min="4613" max="4613" width="19.625" style="10" customWidth="1"/>
    <col min="4614" max="4614" width="29.25" style="10" customWidth="1"/>
    <col min="4615" max="4858" width="9.25" style="10"/>
    <col min="4859" max="4859" width="12.75" style="10" customWidth="1"/>
    <col min="4860" max="4860" width="31.875" style="10" customWidth="1"/>
    <col min="4861" max="4861" width="5" style="10" customWidth="1"/>
    <col min="4862" max="4862" width="1.875" style="10" customWidth="1"/>
    <col min="4863" max="4863" width="7.375" style="10" customWidth="1"/>
    <col min="4864" max="4864" width="2.25" style="10" customWidth="1"/>
    <col min="4865" max="4865" width="23" style="10" bestFit="1" customWidth="1"/>
    <col min="4866" max="4866" width="1.75" style="10" customWidth="1"/>
    <col min="4867" max="4867" width="23" style="10" bestFit="1" customWidth="1"/>
    <col min="4868" max="4868" width="1.625" style="10" customWidth="1"/>
    <col min="4869" max="4869" width="19.625" style="10" customWidth="1"/>
    <col min="4870" max="4870" width="29.25" style="10" customWidth="1"/>
    <col min="4871" max="5114" width="9.25" style="10"/>
    <col min="5115" max="5115" width="12.75" style="10" customWidth="1"/>
    <col min="5116" max="5116" width="31.875" style="10" customWidth="1"/>
    <col min="5117" max="5117" width="5" style="10" customWidth="1"/>
    <col min="5118" max="5118" width="1.875" style="10" customWidth="1"/>
    <col min="5119" max="5119" width="7.375" style="10" customWidth="1"/>
    <col min="5120" max="5120" width="2.25" style="10" customWidth="1"/>
    <col min="5121" max="5121" width="23" style="10" bestFit="1" customWidth="1"/>
    <col min="5122" max="5122" width="1.75" style="10" customWidth="1"/>
    <col min="5123" max="5123" width="23" style="10" bestFit="1" customWidth="1"/>
    <col min="5124" max="5124" width="1.625" style="10" customWidth="1"/>
    <col min="5125" max="5125" width="19.625" style="10" customWidth="1"/>
    <col min="5126" max="5126" width="29.25" style="10" customWidth="1"/>
    <col min="5127" max="5370" width="9.25" style="10"/>
    <col min="5371" max="5371" width="12.75" style="10" customWidth="1"/>
    <col min="5372" max="5372" width="31.875" style="10" customWidth="1"/>
    <col min="5373" max="5373" width="5" style="10" customWidth="1"/>
    <col min="5374" max="5374" width="1.875" style="10" customWidth="1"/>
    <col min="5375" max="5375" width="7.375" style="10" customWidth="1"/>
    <col min="5376" max="5376" width="2.25" style="10" customWidth="1"/>
    <col min="5377" max="5377" width="23" style="10" bestFit="1" customWidth="1"/>
    <col min="5378" max="5378" width="1.75" style="10" customWidth="1"/>
    <col min="5379" max="5379" width="23" style="10" bestFit="1" customWidth="1"/>
    <col min="5380" max="5380" width="1.625" style="10" customWidth="1"/>
    <col min="5381" max="5381" width="19.625" style="10" customWidth="1"/>
    <col min="5382" max="5382" width="29.25" style="10" customWidth="1"/>
    <col min="5383" max="5626" width="9.25" style="10"/>
    <col min="5627" max="5627" width="12.75" style="10" customWidth="1"/>
    <col min="5628" max="5628" width="31.875" style="10" customWidth="1"/>
    <col min="5629" max="5629" width="5" style="10" customWidth="1"/>
    <col min="5630" max="5630" width="1.875" style="10" customWidth="1"/>
    <col min="5631" max="5631" width="7.375" style="10" customWidth="1"/>
    <col min="5632" max="5632" width="2.25" style="10" customWidth="1"/>
    <col min="5633" max="5633" width="23" style="10" bestFit="1" customWidth="1"/>
    <col min="5634" max="5634" width="1.75" style="10" customWidth="1"/>
    <col min="5635" max="5635" width="23" style="10" bestFit="1" customWidth="1"/>
    <col min="5636" max="5636" width="1.625" style="10" customWidth="1"/>
    <col min="5637" max="5637" width="19.625" style="10" customWidth="1"/>
    <col min="5638" max="5638" width="29.25" style="10" customWidth="1"/>
    <col min="5639" max="5882" width="9.25" style="10"/>
    <col min="5883" max="5883" width="12.75" style="10" customWidth="1"/>
    <col min="5884" max="5884" width="31.875" style="10" customWidth="1"/>
    <col min="5885" max="5885" width="5" style="10" customWidth="1"/>
    <col min="5886" max="5886" width="1.875" style="10" customWidth="1"/>
    <col min="5887" max="5887" width="7.375" style="10" customWidth="1"/>
    <col min="5888" max="5888" width="2.25" style="10" customWidth="1"/>
    <col min="5889" max="5889" width="23" style="10" bestFit="1" customWidth="1"/>
    <col min="5890" max="5890" width="1.75" style="10" customWidth="1"/>
    <col min="5891" max="5891" width="23" style="10" bestFit="1" customWidth="1"/>
    <col min="5892" max="5892" width="1.625" style="10" customWidth="1"/>
    <col min="5893" max="5893" width="19.625" style="10" customWidth="1"/>
    <col min="5894" max="5894" width="29.25" style="10" customWidth="1"/>
    <col min="5895" max="6138" width="9.25" style="10"/>
    <col min="6139" max="6139" width="12.75" style="10" customWidth="1"/>
    <col min="6140" max="6140" width="31.875" style="10" customWidth="1"/>
    <col min="6141" max="6141" width="5" style="10" customWidth="1"/>
    <col min="6142" max="6142" width="1.875" style="10" customWidth="1"/>
    <col min="6143" max="6143" width="7.375" style="10" customWidth="1"/>
    <col min="6144" max="6144" width="2.25" style="10" customWidth="1"/>
    <col min="6145" max="6145" width="23" style="10" bestFit="1" customWidth="1"/>
    <col min="6146" max="6146" width="1.75" style="10" customWidth="1"/>
    <col min="6147" max="6147" width="23" style="10" bestFit="1" customWidth="1"/>
    <col min="6148" max="6148" width="1.625" style="10" customWidth="1"/>
    <col min="6149" max="6149" width="19.625" style="10" customWidth="1"/>
    <col min="6150" max="6150" width="29.25" style="10" customWidth="1"/>
    <col min="6151" max="6394" width="9.25" style="10"/>
    <col min="6395" max="6395" width="12.75" style="10" customWidth="1"/>
    <col min="6396" max="6396" width="31.875" style="10" customWidth="1"/>
    <col min="6397" max="6397" width="5" style="10" customWidth="1"/>
    <col min="6398" max="6398" width="1.875" style="10" customWidth="1"/>
    <col min="6399" max="6399" width="7.375" style="10" customWidth="1"/>
    <col min="6400" max="6400" width="2.25" style="10" customWidth="1"/>
    <col min="6401" max="6401" width="23" style="10" bestFit="1" customWidth="1"/>
    <col min="6402" max="6402" width="1.75" style="10" customWidth="1"/>
    <col min="6403" max="6403" width="23" style="10" bestFit="1" customWidth="1"/>
    <col min="6404" max="6404" width="1.625" style="10" customWidth="1"/>
    <col min="6405" max="6405" width="19.625" style="10" customWidth="1"/>
    <col min="6406" max="6406" width="29.25" style="10" customWidth="1"/>
    <col min="6407" max="6650" width="9.25" style="10"/>
    <col min="6651" max="6651" width="12.75" style="10" customWidth="1"/>
    <col min="6652" max="6652" width="31.875" style="10" customWidth="1"/>
    <col min="6653" max="6653" width="5" style="10" customWidth="1"/>
    <col min="6654" max="6654" width="1.875" style="10" customWidth="1"/>
    <col min="6655" max="6655" width="7.375" style="10" customWidth="1"/>
    <col min="6656" max="6656" width="2.25" style="10" customWidth="1"/>
    <col min="6657" max="6657" width="23" style="10" bestFit="1" customWidth="1"/>
    <col min="6658" max="6658" width="1.75" style="10" customWidth="1"/>
    <col min="6659" max="6659" width="23" style="10" bestFit="1" customWidth="1"/>
    <col min="6660" max="6660" width="1.625" style="10" customWidth="1"/>
    <col min="6661" max="6661" width="19.625" style="10" customWidth="1"/>
    <col min="6662" max="6662" width="29.25" style="10" customWidth="1"/>
    <col min="6663" max="6906" width="9.25" style="10"/>
    <col min="6907" max="6907" width="12.75" style="10" customWidth="1"/>
    <col min="6908" max="6908" width="31.875" style="10" customWidth="1"/>
    <col min="6909" max="6909" width="5" style="10" customWidth="1"/>
    <col min="6910" max="6910" width="1.875" style="10" customWidth="1"/>
    <col min="6911" max="6911" width="7.375" style="10" customWidth="1"/>
    <col min="6912" max="6912" width="2.25" style="10" customWidth="1"/>
    <col min="6913" max="6913" width="23" style="10" bestFit="1" customWidth="1"/>
    <col min="6914" max="6914" width="1.75" style="10" customWidth="1"/>
    <col min="6915" max="6915" width="23" style="10" bestFit="1" customWidth="1"/>
    <col min="6916" max="6916" width="1.625" style="10" customWidth="1"/>
    <col min="6917" max="6917" width="19.625" style="10" customWidth="1"/>
    <col min="6918" max="6918" width="29.25" style="10" customWidth="1"/>
    <col min="6919" max="7162" width="9.25" style="10"/>
    <col min="7163" max="7163" width="12.75" style="10" customWidth="1"/>
    <col min="7164" max="7164" width="31.875" style="10" customWidth="1"/>
    <col min="7165" max="7165" width="5" style="10" customWidth="1"/>
    <col min="7166" max="7166" width="1.875" style="10" customWidth="1"/>
    <col min="7167" max="7167" width="7.375" style="10" customWidth="1"/>
    <col min="7168" max="7168" width="2.25" style="10" customWidth="1"/>
    <col min="7169" max="7169" width="23" style="10" bestFit="1" customWidth="1"/>
    <col min="7170" max="7170" width="1.75" style="10" customWidth="1"/>
    <col min="7171" max="7171" width="23" style="10" bestFit="1" customWidth="1"/>
    <col min="7172" max="7172" width="1.625" style="10" customWidth="1"/>
    <col min="7173" max="7173" width="19.625" style="10" customWidth="1"/>
    <col min="7174" max="7174" width="29.25" style="10" customWidth="1"/>
    <col min="7175" max="7418" width="9.25" style="10"/>
    <col min="7419" max="7419" width="12.75" style="10" customWidth="1"/>
    <col min="7420" max="7420" width="31.875" style="10" customWidth="1"/>
    <col min="7421" max="7421" width="5" style="10" customWidth="1"/>
    <col min="7422" max="7422" width="1.875" style="10" customWidth="1"/>
    <col min="7423" max="7423" width="7.375" style="10" customWidth="1"/>
    <col min="7424" max="7424" width="2.25" style="10" customWidth="1"/>
    <col min="7425" max="7425" width="23" style="10" bestFit="1" customWidth="1"/>
    <col min="7426" max="7426" width="1.75" style="10" customWidth="1"/>
    <col min="7427" max="7427" width="23" style="10" bestFit="1" customWidth="1"/>
    <col min="7428" max="7428" width="1.625" style="10" customWidth="1"/>
    <col min="7429" max="7429" width="19.625" style="10" customWidth="1"/>
    <col min="7430" max="7430" width="29.25" style="10" customWidth="1"/>
    <col min="7431" max="7674" width="9.25" style="10"/>
    <col min="7675" max="7675" width="12.75" style="10" customWidth="1"/>
    <col min="7676" max="7676" width="31.875" style="10" customWidth="1"/>
    <col min="7677" max="7677" width="5" style="10" customWidth="1"/>
    <col min="7678" max="7678" width="1.875" style="10" customWidth="1"/>
    <col min="7679" max="7679" width="7.375" style="10" customWidth="1"/>
    <col min="7680" max="7680" width="2.25" style="10" customWidth="1"/>
    <col min="7681" max="7681" width="23" style="10" bestFit="1" customWidth="1"/>
    <col min="7682" max="7682" width="1.75" style="10" customWidth="1"/>
    <col min="7683" max="7683" width="23" style="10" bestFit="1" customWidth="1"/>
    <col min="7684" max="7684" width="1.625" style="10" customWidth="1"/>
    <col min="7685" max="7685" width="19.625" style="10" customWidth="1"/>
    <col min="7686" max="7686" width="29.25" style="10" customWidth="1"/>
    <col min="7687" max="7930" width="9.25" style="10"/>
    <col min="7931" max="7931" width="12.75" style="10" customWidth="1"/>
    <col min="7932" max="7932" width="31.875" style="10" customWidth="1"/>
    <col min="7933" max="7933" width="5" style="10" customWidth="1"/>
    <col min="7934" max="7934" width="1.875" style="10" customWidth="1"/>
    <col min="7935" max="7935" width="7.375" style="10" customWidth="1"/>
    <col min="7936" max="7936" width="2.25" style="10" customWidth="1"/>
    <col min="7937" max="7937" width="23" style="10" bestFit="1" customWidth="1"/>
    <col min="7938" max="7938" width="1.75" style="10" customWidth="1"/>
    <col min="7939" max="7939" width="23" style="10" bestFit="1" customWidth="1"/>
    <col min="7940" max="7940" width="1.625" style="10" customWidth="1"/>
    <col min="7941" max="7941" width="19.625" style="10" customWidth="1"/>
    <col min="7942" max="7942" width="29.25" style="10" customWidth="1"/>
    <col min="7943" max="8186" width="9.25" style="10"/>
    <col min="8187" max="8187" width="12.75" style="10" customWidth="1"/>
    <col min="8188" max="8188" width="31.875" style="10" customWidth="1"/>
    <col min="8189" max="8189" width="5" style="10" customWidth="1"/>
    <col min="8190" max="8190" width="1.875" style="10" customWidth="1"/>
    <col min="8191" max="8191" width="7.375" style="10" customWidth="1"/>
    <col min="8192" max="8192" width="2.25" style="10" customWidth="1"/>
    <col min="8193" max="8193" width="23" style="10" bestFit="1" customWidth="1"/>
    <col min="8194" max="8194" width="1.75" style="10" customWidth="1"/>
    <col min="8195" max="8195" width="23" style="10" bestFit="1" customWidth="1"/>
    <col min="8196" max="8196" width="1.625" style="10" customWidth="1"/>
    <col min="8197" max="8197" width="19.625" style="10" customWidth="1"/>
    <col min="8198" max="8198" width="29.25" style="10" customWidth="1"/>
    <col min="8199" max="8442" width="9.25" style="10"/>
    <col min="8443" max="8443" width="12.75" style="10" customWidth="1"/>
    <col min="8444" max="8444" width="31.875" style="10" customWidth="1"/>
    <col min="8445" max="8445" width="5" style="10" customWidth="1"/>
    <col min="8446" max="8446" width="1.875" style="10" customWidth="1"/>
    <col min="8447" max="8447" width="7.375" style="10" customWidth="1"/>
    <col min="8448" max="8448" width="2.25" style="10" customWidth="1"/>
    <col min="8449" max="8449" width="23" style="10" bestFit="1" customWidth="1"/>
    <col min="8450" max="8450" width="1.75" style="10" customWidth="1"/>
    <col min="8451" max="8451" width="23" style="10" bestFit="1" customWidth="1"/>
    <col min="8452" max="8452" width="1.625" style="10" customWidth="1"/>
    <col min="8453" max="8453" width="19.625" style="10" customWidth="1"/>
    <col min="8454" max="8454" width="29.25" style="10" customWidth="1"/>
    <col min="8455" max="8698" width="9.25" style="10"/>
    <col min="8699" max="8699" width="12.75" style="10" customWidth="1"/>
    <col min="8700" max="8700" width="31.875" style="10" customWidth="1"/>
    <col min="8701" max="8701" width="5" style="10" customWidth="1"/>
    <col min="8702" max="8702" width="1.875" style="10" customWidth="1"/>
    <col min="8703" max="8703" width="7.375" style="10" customWidth="1"/>
    <col min="8704" max="8704" width="2.25" style="10" customWidth="1"/>
    <col min="8705" max="8705" width="23" style="10" bestFit="1" customWidth="1"/>
    <col min="8706" max="8706" width="1.75" style="10" customWidth="1"/>
    <col min="8707" max="8707" width="23" style="10" bestFit="1" customWidth="1"/>
    <col min="8708" max="8708" width="1.625" style="10" customWidth="1"/>
    <col min="8709" max="8709" width="19.625" style="10" customWidth="1"/>
    <col min="8710" max="8710" width="29.25" style="10" customWidth="1"/>
    <col min="8711" max="8954" width="9.25" style="10"/>
    <col min="8955" max="8955" width="12.75" style="10" customWidth="1"/>
    <col min="8956" max="8956" width="31.875" style="10" customWidth="1"/>
    <col min="8957" max="8957" width="5" style="10" customWidth="1"/>
    <col min="8958" max="8958" width="1.875" style="10" customWidth="1"/>
    <col min="8959" max="8959" width="7.375" style="10" customWidth="1"/>
    <col min="8960" max="8960" width="2.25" style="10" customWidth="1"/>
    <col min="8961" max="8961" width="23" style="10" bestFit="1" customWidth="1"/>
    <col min="8962" max="8962" width="1.75" style="10" customWidth="1"/>
    <col min="8963" max="8963" width="23" style="10" bestFit="1" customWidth="1"/>
    <col min="8964" max="8964" width="1.625" style="10" customWidth="1"/>
    <col min="8965" max="8965" width="19.625" style="10" customWidth="1"/>
    <col min="8966" max="8966" width="29.25" style="10" customWidth="1"/>
    <col min="8967" max="9210" width="9.25" style="10"/>
    <col min="9211" max="9211" width="12.75" style="10" customWidth="1"/>
    <col min="9212" max="9212" width="31.875" style="10" customWidth="1"/>
    <col min="9213" max="9213" width="5" style="10" customWidth="1"/>
    <col min="9214" max="9214" width="1.875" style="10" customWidth="1"/>
    <col min="9215" max="9215" width="7.375" style="10" customWidth="1"/>
    <col min="9216" max="9216" width="2.25" style="10" customWidth="1"/>
    <col min="9217" max="9217" width="23" style="10" bestFit="1" customWidth="1"/>
    <col min="9218" max="9218" width="1.75" style="10" customWidth="1"/>
    <col min="9219" max="9219" width="23" style="10" bestFit="1" customWidth="1"/>
    <col min="9220" max="9220" width="1.625" style="10" customWidth="1"/>
    <col min="9221" max="9221" width="19.625" style="10" customWidth="1"/>
    <col min="9222" max="9222" width="29.25" style="10" customWidth="1"/>
    <col min="9223" max="9466" width="9.25" style="10"/>
    <col min="9467" max="9467" width="12.75" style="10" customWidth="1"/>
    <col min="9468" max="9468" width="31.875" style="10" customWidth="1"/>
    <col min="9469" max="9469" width="5" style="10" customWidth="1"/>
    <col min="9470" max="9470" width="1.875" style="10" customWidth="1"/>
    <col min="9471" max="9471" width="7.375" style="10" customWidth="1"/>
    <col min="9472" max="9472" width="2.25" style="10" customWidth="1"/>
    <col min="9473" max="9473" width="23" style="10" bestFit="1" customWidth="1"/>
    <col min="9474" max="9474" width="1.75" style="10" customWidth="1"/>
    <col min="9475" max="9475" width="23" style="10" bestFit="1" customWidth="1"/>
    <col min="9476" max="9476" width="1.625" style="10" customWidth="1"/>
    <col min="9477" max="9477" width="19.625" style="10" customWidth="1"/>
    <col min="9478" max="9478" width="29.25" style="10" customWidth="1"/>
    <col min="9479" max="9722" width="9.25" style="10"/>
    <col min="9723" max="9723" width="12.75" style="10" customWidth="1"/>
    <col min="9724" max="9724" width="31.875" style="10" customWidth="1"/>
    <col min="9725" max="9725" width="5" style="10" customWidth="1"/>
    <col min="9726" max="9726" width="1.875" style="10" customWidth="1"/>
    <col min="9727" max="9727" width="7.375" style="10" customWidth="1"/>
    <col min="9728" max="9728" width="2.25" style="10" customWidth="1"/>
    <col min="9729" max="9729" width="23" style="10" bestFit="1" customWidth="1"/>
    <col min="9730" max="9730" width="1.75" style="10" customWidth="1"/>
    <col min="9731" max="9731" width="23" style="10" bestFit="1" customWidth="1"/>
    <col min="9732" max="9732" width="1.625" style="10" customWidth="1"/>
    <col min="9733" max="9733" width="19.625" style="10" customWidth="1"/>
    <col min="9734" max="9734" width="29.25" style="10" customWidth="1"/>
    <col min="9735" max="9978" width="9.25" style="10"/>
    <col min="9979" max="9979" width="12.75" style="10" customWidth="1"/>
    <col min="9980" max="9980" width="31.875" style="10" customWidth="1"/>
    <col min="9981" max="9981" width="5" style="10" customWidth="1"/>
    <col min="9982" max="9982" width="1.875" style="10" customWidth="1"/>
    <col min="9983" max="9983" width="7.375" style="10" customWidth="1"/>
    <col min="9984" max="9984" width="2.25" style="10" customWidth="1"/>
    <col min="9985" max="9985" width="23" style="10" bestFit="1" customWidth="1"/>
    <col min="9986" max="9986" width="1.75" style="10" customWidth="1"/>
    <col min="9987" max="9987" width="23" style="10" bestFit="1" customWidth="1"/>
    <col min="9988" max="9988" width="1.625" style="10" customWidth="1"/>
    <col min="9989" max="9989" width="19.625" style="10" customWidth="1"/>
    <col min="9990" max="9990" width="29.25" style="10" customWidth="1"/>
    <col min="9991" max="10234" width="9.25" style="10"/>
    <col min="10235" max="10235" width="12.75" style="10" customWidth="1"/>
    <col min="10236" max="10236" width="31.875" style="10" customWidth="1"/>
    <col min="10237" max="10237" width="5" style="10" customWidth="1"/>
    <col min="10238" max="10238" width="1.875" style="10" customWidth="1"/>
    <col min="10239" max="10239" width="7.375" style="10" customWidth="1"/>
    <col min="10240" max="10240" width="2.25" style="10" customWidth="1"/>
    <col min="10241" max="10241" width="23" style="10" bestFit="1" customWidth="1"/>
    <col min="10242" max="10242" width="1.75" style="10" customWidth="1"/>
    <col min="10243" max="10243" width="23" style="10" bestFit="1" customWidth="1"/>
    <col min="10244" max="10244" width="1.625" style="10" customWidth="1"/>
    <col min="10245" max="10245" width="19.625" style="10" customWidth="1"/>
    <col min="10246" max="10246" width="29.25" style="10" customWidth="1"/>
    <col min="10247" max="10490" width="9.25" style="10"/>
    <col min="10491" max="10491" width="12.75" style="10" customWidth="1"/>
    <col min="10492" max="10492" width="31.875" style="10" customWidth="1"/>
    <col min="10493" max="10493" width="5" style="10" customWidth="1"/>
    <col min="10494" max="10494" width="1.875" style="10" customWidth="1"/>
    <col min="10495" max="10495" width="7.375" style="10" customWidth="1"/>
    <col min="10496" max="10496" width="2.25" style="10" customWidth="1"/>
    <col min="10497" max="10497" width="23" style="10" bestFit="1" customWidth="1"/>
    <col min="10498" max="10498" width="1.75" style="10" customWidth="1"/>
    <col min="10499" max="10499" width="23" style="10" bestFit="1" customWidth="1"/>
    <col min="10500" max="10500" width="1.625" style="10" customWidth="1"/>
    <col min="10501" max="10501" width="19.625" style="10" customWidth="1"/>
    <col min="10502" max="10502" width="29.25" style="10" customWidth="1"/>
    <col min="10503" max="10746" width="9.25" style="10"/>
    <col min="10747" max="10747" width="12.75" style="10" customWidth="1"/>
    <col min="10748" max="10748" width="31.875" style="10" customWidth="1"/>
    <col min="10749" max="10749" width="5" style="10" customWidth="1"/>
    <col min="10750" max="10750" width="1.875" style="10" customWidth="1"/>
    <col min="10751" max="10751" width="7.375" style="10" customWidth="1"/>
    <col min="10752" max="10752" width="2.25" style="10" customWidth="1"/>
    <col min="10753" max="10753" width="23" style="10" bestFit="1" customWidth="1"/>
    <col min="10754" max="10754" width="1.75" style="10" customWidth="1"/>
    <col min="10755" max="10755" width="23" style="10" bestFit="1" customWidth="1"/>
    <col min="10756" max="10756" width="1.625" style="10" customWidth="1"/>
    <col min="10757" max="10757" width="19.625" style="10" customWidth="1"/>
    <col min="10758" max="10758" width="29.25" style="10" customWidth="1"/>
    <col min="10759" max="11002" width="9.25" style="10"/>
    <col min="11003" max="11003" width="12.75" style="10" customWidth="1"/>
    <col min="11004" max="11004" width="31.875" style="10" customWidth="1"/>
    <col min="11005" max="11005" width="5" style="10" customWidth="1"/>
    <col min="11006" max="11006" width="1.875" style="10" customWidth="1"/>
    <col min="11007" max="11007" width="7.375" style="10" customWidth="1"/>
    <col min="11008" max="11008" width="2.25" style="10" customWidth="1"/>
    <col min="11009" max="11009" width="23" style="10" bestFit="1" customWidth="1"/>
    <col min="11010" max="11010" width="1.75" style="10" customWidth="1"/>
    <col min="11011" max="11011" width="23" style="10" bestFit="1" customWidth="1"/>
    <col min="11012" max="11012" width="1.625" style="10" customWidth="1"/>
    <col min="11013" max="11013" width="19.625" style="10" customWidth="1"/>
    <col min="11014" max="11014" width="29.25" style="10" customWidth="1"/>
    <col min="11015" max="11258" width="9.25" style="10"/>
    <col min="11259" max="11259" width="12.75" style="10" customWidth="1"/>
    <col min="11260" max="11260" width="31.875" style="10" customWidth="1"/>
    <col min="11261" max="11261" width="5" style="10" customWidth="1"/>
    <col min="11262" max="11262" width="1.875" style="10" customWidth="1"/>
    <col min="11263" max="11263" width="7.375" style="10" customWidth="1"/>
    <col min="11264" max="11264" width="2.25" style="10" customWidth="1"/>
    <col min="11265" max="11265" width="23" style="10" bestFit="1" customWidth="1"/>
    <col min="11266" max="11266" width="1.75" style="10" customWidth="1"/>
    <col min="11267" max="11267" width="23" style="10" bestFit="1" customWidth="1"/>
    <col min="11268" max="11268" width="1.625" style="10" customWidth="1"/>
    <col min="11269" max="11269" width="19.625" style="10" customWidth="1"/>
    <col min="11270" max="11270" width="29.25" style="10" customWidth="1"/>
    <col min="11271" max="11514" width="9.25" style="10"/>
    <col min="11515" max="11515" width="12.75" style="10" customWidth="1"/>
    <col min="11516" max="11516" width="31.875" style="10" customWidth="1"/>
    <col min="11517" max="11517" width="5" style="10" customWidth="1"/>
    <col min="11518" max="11518" width="1.875" style="10" customWidth="1"/>
    <col min="11519" max="11519" width="7.375" style="10" customWidth="1"/>
    <col min="11520" max="11520" width="2.25" style="10" customWidth="1"/>
    <col min="11521" max="11521" width="23" style="10" bestFit="1" customWidth="1"/>
    <col min="11522" max="11522" width="1.75" style="10" customWidth="1"/>
    <col min="11523" max="11523" width="23" style="10" bestFit="1" customWidth="1"/>
    <col min="11524" max="11524" width="1.625" style="10" customWidth="1"/>
    <col min="11525" max="11525" width="19.625" style="10" customWidth="1"/>
    <col min="11526" max="11526" width="29.25" style="10" customWidth="1"/>
    <col min="11527" max="11770" width="9.25" style="10"/>
    <col min="11771" max="11771" width="12.75" style="10" customWidth="1"/>
    <col min="11772" max="11772" width="31.875" style="10" customWidth="1"/>
    <col min="11773" max="11773" width="5" style="10" customWidth="1"/>
    <col min="11774" max="11774" width="1.875" style="10" customWidth="1"/>
    <col min="11775" max="11775" width="7.375" style="10" customWidth="1"/>
    <col min="11776" max="11776" width="2.25" style="10" customWidth="1"/>
    <col min="11777" max="11777" width="23" style="10" bestFit="1" customWidth="1"/>
    <col min="11778" max="11778" width="1.75" style="10" customWidth="1"/>
    <col min="11779" max="11779" width="23" style="10" bestFit="1" customWidth="1"/>
    <col min="11780" max="11780" width="1.625" style="10" customWidth="1"/>
    <col min="11781" max="11781" width="19.625" style="10" customWidth="1"/>
    <col min="11782" max="11782" width="29.25" style="10" customWidth="1"/>
    <col min="11783" max="12026" width="9.25" style="10"/>
    <col min="12027" max="12027" width="12.75" style="10" customWidth="1"/>
    <col min="12028" max="12028" width="31.875" style="10" customWidth="1"/>
    <col min="12029" max="12029" width="5" style="10" customWidth="1"/>
    <col min="12030" max="12030" width="1.875" style="10" customWidth="1"/>
    <col min="12031" max="12031" width="7.375" style="10" customWidth="1"/>
    <col min="12032" max="12032" width="2.25" style="10" customWidth="1"/>
    <col min="12033" max="12033" width="23" style="10" bestFit="1" customWidth="1"/>
    <col min="12034" max="12034" width="1.75" style="10" customWidth="1"/>
    <col min="12035" max="12035" width="23" style="10" bestFit="1" customWidth="1"/>
    <col min="12036" max="12036" width="1.625" style="10" customWidth="1"/>
    <col min="12037" max="12037" width="19.625" style="10" customWidth="1"/>
    <col min="12038" max="12038" width="29.25" style="10" customWidth="1"/>
    <col min="12039" max="12282" width="9.25" style="10"/>
    <col min="12283" max="12283" width="12.75" style="10" customWidth="1"/>
    <col min="12284" max="12284" width="31.875" style="10" customWidth="1"/>
    <col min="12285" max="12285" width="5" style="10" customWidth="1"/>
    <col min="12286" max="12286" width="1.875" style="10" customWidth="1"/>
    <col min="12287" max="12287" width="7.375" style="10" customWidth="1"/>
    <col min="12288" max="12288" width="2.25" style="10" customWidth="1"/>
    <col min="12289" max="12289" width="23" style="10" bestFit="1" customWidth="1"/>
    <col min="12290" max="12290" width="1.75" style="10" customWidth="1"/>
    <col min="12291" max="12291" width="23" style="10" bestFit="1" customWidth="1"/>
    <col min="12292" max="12292" width="1.625" style="10" customWidth="1"/>
    <col min="12293" max="12293" width="19.625" style="10" customWidth="1"/>
    <col min="12294" max="12294" width="29.25" style="10" customWidth="1"/>
    <col min="12295" max="12538" width="9.25" style="10"/>
    <col min="12539" max="12539" width="12.75" style="10" customWidth="1"/>
    <col min="12540" max="12540" width="31.875" style="10" customWidth="1"/>
    <col min="12541" max="12541" width="5" style="10" customWidth="1"/>
    <col min="12542" max="12542" width="1.875" style="10" customWidth="1"/>
    <col min="12543" max="12543" width="7.375" style="10" customWidth="1"/>
    <col min="12544" max="12544" width="2.25" style="10" customWidth="1"/>
    <col min="12545" max="12545" width="23" style="10" bestFit="1" customWidth="1"/>
    <col min="12546" max="12546" width="1.75" style="10" customWidth="1"/>
    <col min="12547" max="12547" width="23" style="10" bestFit="1" customWidth="1"/>
    <col min="12548" max="12548" width="1.625" style="10" customWidth="1"/>
    <col min="12549" max="12549" width="19.625" style="10" customWidth="1"/>
    <col min="12550" max="12550" width="29.25" style="10" customWidth="1"/>
    <col min="12551" max="12794" width="9.25" style="10"/>
    <col min="12795" max="12795" width="12.75" style="10" customWidth="1"/>
    <col min="12796" max="12796" width="31.875" style="10" customWidth="1"/>
    <col min="12797" max="12797" width="5" style="10" customWidth="1"/>
    <col min="12798" max="12798" width="1.875" style="10" customWidth="1"/>
    <col min="12799" max="12799" width="7.375" style="10" customWidth="1"/>
    <col min="12800" max="12800" width="2.25" style="10" customWidth="1"/>
    <col min="12801" max="12801" width="23" style="10" bestFit="1" customWidth="1"/>
    <col min="12802" max="12802" width="1.75" style="10" customWidth="1"/>
    <col min="12803" max="12803" width="23" style="10" bestFit="1" customWidth="1"/>
    <col min="12804" max="12804" width="1.625" style="10" customWidth="1"/>
    <col min="12805" max="12805" width="19.625" style="10" customWidth="1"/>
    <col min="12806" max="12806" width="29.25" style="10" customWidth="1"/>
    <col min="12807" max="13050" width="9.25" style="10"/>
    <col min="13051" max="13051" width="12.75" style="10" customWidth="1"/>
    <col min="13052" max="13052" width="31.875" style="10" customWidth="1"/>
    <col min="13053" max="13053" width="5" style="10" customWidth="1"/>
    <col min="13054" max="13054" width="1.875" style="10" customWidth="1"/>
    <col min="13055" max="13055" width="7.375" style="10" customWidth="1"/>
    <col min="13056" max="13056" width="2.25" style="10" customWidth="1"/>
    <col min="13057" max="13057" width="23" style="10" bestFit="1" customWidth="1"/>
    <col min="13058" max="13058" width="1.75" style="10" customWidth="1"/>
    <col min="13059" max="13059" width="23" style="10" bestFit="1" customWidth="1"/>
    <col min="13060" max="13060" width="1.625" style="10" customWidth="1"/>
    <col min="13061" max="13061" width="19.625" style="10" customWidth="1"/>
    <col min="13062" max="13062" width="29.25" style="10" customWidth="1"/>
    <col min="13063" max="13306" width="9.25" style="10"/>
    <col min="13307" max="13307" width="12.75" style="10" customWidth="1"/>
    <col min="13308" max="13308" width="31.875" style="10" customWidth="1"/>
    <col min="13309" max="13309" width="5" style="10" customWidth="1"/>
    <col min="13310" max="13310" width="1.875" style="10" customWidth="1"/>
    <col min="13311" max="13311" width="7.375" style="10" customWidth="1"/>
    <col min="13312" max="13312" width="2.25" style="10" customWidth="1"/>
    <col min="13313" max="13313" width="23" style="10" bestFit="1" customWidth="1"/>
    <col min="13314" max="13314" width="1.75" style="10" customWidth="1"/>
    <col min="13315" max="13315" width="23" style="10" bestFit="1" customWidth="1"/>
    <col min="13316" max="13316" width="1.625" style="10" customWidth="1"/>
    <col min="13317" max="13317" width="19.625" style="10" customWidth="1"/>
    <col min="13318" max="13318" width="29.25" style="10" customWidth="1"/>
    <col min="13319" max="13562" width="9.25" style="10"/>
    <col min="13563" max="13563" width="12.75" style="10" customWidth="1"/>
    <col min="13564" max="13564" width="31.875" style="10" customWidth="1"/>
    <col min="13565" max="13565" width="5" style="10" customWidth="1"/>
    <col min="13566" max="13566" width="1.875" style="10" customWidth="1"/>
    <col min="13567" max="13567" width="7.375" style="10" customWidth="1"/>
    <col min="13568" max="13568" width="2.25" style="10" customWidth="1"/>
    <col min="13569" max="13569" width="23" style="10" bestFit="1" customWidth="1"/>
    <col min="13570" max="13570" width="1.75" style="10" customWidth="1"/>
    <col min="13571" max="13571" width="23" style="10" bestFit="1" customWidth="1"/>
    <col min="13572" max="13572" width="1.625" style="10" customWidth="1"/>
    <col min="13573" max="13573" width="19.625" style="10" customWidth="1"/>
    <col min="13574" max="13574" width="29.25" style="10" customWidth="1"/>
    <col min="13575" max="13818" width="9.25" style="10"/>
    <col min="13819" max="13819" width="12.75" style="10" customWidth="1"/>
    <col min="13820" max="13820" width="31.875" style="10" customWidth="1"/>
    <col min="13821" max="13821" width="5" style="10" customWidth="1"/>
    <col min="13822" max="13822" width="1.875" style="10" customWidth="1"/>
    <col min="13823" max="13823" width="7.375" style="10" customWidth="1"/>
    <col min="13824" max="13824" width="2.25" style="10" customWidth="1"/>
    <col min="13825" max="13825" width="23" style="10" bestFit="1" customWidth="1"/>
    <col min="13826" max="13826" width="1.75" style="10" customWidth="1"/>
    <col min="13827" max="13827" width="23" style="10" bestFit="1" customWidth="1"/>
    <col min="13828" max="13828" width="1.625" style="10" customWidth="1"/>
    <col min="13829" max="13829" width="19.625" style="10" customWidth="1"/>
    <col min="13830" max="13830" width="29.25" style="10" customWidth="1"/>
    <col min="13831" max="14074" width="9.25" style="10"/>
    <col min="14075" max="14075" width="12.75" style="10" customWidth="1"/>
    <col min="14076" max="14076" width="31.875" style="10" customWidth="1"/>
    <col min="14077" max="14077" width="5" style="10" customWidth="1"/>
    <col min="14078" max="14078" width="1.875" style="10" customWidth="1"/>
    <col min="14079" max="14079" width="7.375" style="10" customWidth="1"/>
    <col min="14080" max="14080" width="2.25" style="10" customWidth="1"/>
    <col min="14081" max="14081" width="23" style="10" bestFit="1" customWidth="1"/>
    <col min="14082" max="14082" width="1.75" style="10" customWidth="1"/>
    <col min="14083" max="14083" width="23" style="10" bestFit="1" customWidth="1"/>
    <col min="14084" max="14084" width="1.625" style="10" customWidth="1"/>
    <col min="14085" max="14085" width="19.625" style="10" customWidth="1"/>
    <col min="14086" max="14086" width="29.25" style="10" customWidth="1"/>
    <col min="14087" max="14330" width="9.25" style="10"/>
    <col min="14331" max="14331" width="12.75" style="10" customWidth="1"/>
    <col min="14332" max="14332" width="31.875" style="10" customWidth="1"/>
    <col min="14333" max="14333" width="5" style="10" customWidth="1"/>
    <col min="14334" max="14334" width="1.875" style="10" customWidth="1"/>
    <col min="14335" max="14335" width="7.375" style="10" customWidth="1"/>
    <col min="14336" max="14336" width="2.25" style="10" customWidth="1"/>
    <col min="14337" max="14337" width="23" style="10" bestFit="1" customWidth="1"/>
    <col min="14338" max="14338" width="1.75" style="10" customWidth="1"/>
    <col min="14339" max="14339" width="23" style="10" bestFit="1" customWidth="1"/>
    <col min="14340" max="14340" width="1.625" style="10" customWidth="1"/>
    <col min="14341" max="14341" width="19.625" style="10" customWidth="1"/>
    <col min="14342" max="14342" width="29.25" style="10" customWidth="1"/>
    <col min="14343" max="14586" width="9.25" style="10"/>
    <col min="14587" max="14587" width="12.75" style="10" customWidth="1"/>
    <col min="14588" max="14588" width="31.875" style="10" customWidth="1"/>
    <col min="14589" max="14589" width="5" style="10" customWidth="1"/>
    <col min="14590" max="14590" width="1.875" style="10" customWidth="1"/>
    <col min="14591" max="14591" width="7.375" style="10" customWidth="1"/>
    <col min="14592" max="14592" width="2.25" style="10" customWidth="1"/>
    <col min="14593" max="14593" width="23" style="10" bestFit="1" customWidth="1"/>
    <col min="14594" max="14594" width="1.75" style="10" customWidth="1"/>
    <col min="14595" max="14595" width="23" style="10" bestFit="1" customWidth="1"/>
    <col min="14596" max="14596" width="1.625" style="10" customWidth="1"/>
    <col min="14597" max="14597" width="19.625" style="10" customWidth="1"/>
    <col min="14598" max="14598" width="29.25" style="10" customWidth="1"/>
    <col min="14599" max="14842" width="9.25" style="10"/>
    <col min="14843" max="14843" width="12.75" style="10" customWidth="1"/>
    <col min="14844" max="14844" width="31.875" style="10" customWidth="1"/>
    <col min="14845" max="14845" width="5" style="10" customWidth="1"/>
    <col min="14846" max="14846" width="1.875" style="10" customWidth="1"/>
    <col min="14847" max="14847" width="7.375" style="10" customWidth="1"/>
    <col min="14848" max="14848" width="2.25" style="10" customWidth="1"/>
    <col min="14849" max="14849" width="23" style="10" bestFit="1" customWidth="1"/>
    <col min="14850" max="14850" width="1.75" style="10" customWidth="1"/>
    <col min="14851" max="14851" width="23" style="10" bestFit="1" customWidth="1"/>
    <col min="14852" max="14852" width="1.625" style="10" customWidth="1"/>
    <col min="14853" max="14853" width="19.625" style="10" customWidth="1"/>
    <col min="14854" max="14854" width="29.25" style="10" customWidth="1"/>
    <col min="14855" max="15098" width="9.25" style="10"/>
    <col min="15099" max="15099" width="12.75" style="10" customWidth="1"/>
    <col min="15100" max="15100" width="31.875" style="10" customWidth="1"/>
    <col min="15101" max="15101" width="5" style="10" customWidth="1"/>
    <col min="15102" max="15102" width="1.875" style="10" customWidth="1"/>
    <col min="15103" max="15103" width="7.375" style="10" customWidth="1"/>
    <col min="15104" max="15104" width="2.25" style="10" customWidth="1"/>
    <col min="15105" max="15105" width="23" style="10" bestFit="1" customWidth="1"/>
    <col min="15106" max="15106" width="1.75" style="10" customWidth="1"/>
    <col min="15107" max="15107" width="23" style="10" bestFit="1" customWidth="1"/>
    <col min="15108" max="15108" width="1.625" style="10" customWidth="1"/>
    <col min="15109" max="15109" width="19.625" style="10" customWidth="1"/>
    <col min="15110" max="15110" width="29.25" style="10" customWidth="1"/>
    <col min="15111" max="15354" width="9.25" style="10"/>
    <col min="15355" max="15355" width="12.75" style="10" customWidth="1"/>
    <col min="15356" max="15356" width="31.875" style="10" customWidth="1"/>
    <col min="15357" max="15357" width="5" style="10" customWidth="1"/>
    <col min="15358" max="15358" width="1.875" style="10" customWidth="1"/>
    <col min="15359" max="15359" width="7.375" style="10" customWidth="1"/>
    <col min="15360" max="15360" width="2.25" style="10" customWidth="1"/>
    <col min="15361" max="15361" width="23" style="10" bestFit="1" customWidth="1"/>
    <col min="15362" max="15362" width="1.75" style="10" customWidth="1"/>
    <col min="15363" max="15363" width="23" style="10" bestFit="1" customWidth="1"/>
    <col min="15364" max="15364" width="1.625" style="10" customWidth="1"/>
    <col min="15365" max="15365" width="19.625" style="10" customWidth="1"/>
    <col min="15366" max="15366" width="29.25" style="10" customWidth="1"/>
    <col min="15367" max="15610" width="9.25" style="10"/>
    <col min="15611" max="15611" width="12.75" style="10" customWidth="1"/>
    <col min="15612" max="15612" width="31.875" style="10" customWidth="1"/>
    <col min="15613" max="15613" width="5" style="10" customWidth="1"/>
    <col min="15614" max="15614" width="1.875" style="10" customWidth="1"/>
    <col min="15615" max="15615" width="7.375" style="10" customWidth="1"/>
    <col min="15616" max="15616" width="2.25" style="10" customWidth="1"/>
    <col min="15617" max="15617" width="23" style="10" bestFit="1" customWidth="1"/>
    <col min="15618" max="15618" width="1.75" style="10" customWidth="1"/>
    <col min="15619" max="15619" width="23" style="10" bestFit="1" customWidth="1"/>
    <col min="15620" max="15620" width="1.625" style="10" customWidth="1"/>
    <col min="15621" max="15621" width="19.625" style="10" customWidth="1"/>
    <col min="15622" max="15622" width="29.25" style="10" customWidth="1"/>
    <col min="15623" max="15866" width="9.25" style="10"/>
    <col min="15867" max="15867" width="12.75" style="10" customWidth="1"/>
    <col min="15868" max="15868" width="31.875" style="10" customWidth="1"/>
    <col min="15869" max="15869" width="5" style="10" customWidth="1"/>
    <col min="15870" max="15870" width="1.875" style="10" customWidth="1"/>
    <col min="15871" max="15871" width="7.375" style="10" customWidth="1"/>
    <col min="15872" max="15872" width="2.25" style="10" customWidth="1"/>
    <col min="15873" max="15873" width="23" style="10" bestFit="1" customWidth="1"/>
    <col min="15874" max="15874" width="1.75" style="10" customWidth="1"/>
    <col min="15875" max="15875" width="23" style="10" bestFit="1" customWidth="1"/>
    <col min="15876" max="15876" width="1.625" style="10" customWidth="1"/>
    <col min="15877" max="15877" width="19.625" style="10" customWidth="1"/>
    <col min="15878" max="15878" width="29.25" style="10" customWidth="1"/>
    <col min="15879" max="16122" width="9.25" style="10"/>
    <col min="16123" max="16123" width="12.75" style="10" customWidth="1"/>
    <col min="16124" max="16124" width="31.875" style="10" customWidth="1"/>
    <col min="16125" max="16125" width="5" style="10" customWidth="1"/>
    <col min="16126" max="16126" width="1.875" style="10" customWidth="1"/>
    <col min="16127" max="16127" width="7.375" style="10" customWidth="1"/>
    <col min="16128" max="16128" width="2.25" style="10" customWidth="1"/>
    <col min="16129" max="16129" width="23" style="10" bestFit="1" customWidth="1"/>
    <col min="16130" max="16130" width="1.75" style="10" customWidth="1"/>
    <col min="16131" max="16131" width="23" style="10" bestFit="1" customWidth="1"/>
    <col min="16132" max="16132" width="1.625" style="10" customWidth="1"/>
    <col min="16133" max="16133" width="19.625" style="10" customWidth="1"/>
    <col min="16134" max="16134" width="29.25" style="10" customWidth="1"/>
    <col min="16135" max="16384" width="9.25" style="10"/>
  </cols>
  <sheetData>
    <row r="1" spans="2:8" ht="20.25" x14ac:dyDescent="0.2">
      <c r="B1" s="102" t="s">
        <v>702</v>
      </c>
      <c r="C1" s="102"/>
      <c r="D1" s="102"/>
      <c r="E1" s="102"/>
      <c r="F1" s="102"/>
      <c r="G1" s="102"/>
    </row>
    <row r="2" spans="2:8" ht="20.25" x14ac:dyDescent="0.2">
      <c r="B2" s="103" t="s">
        <v>662</v>
      </c>
      <c r="C2" s="103"/>
      <c r="D2" s="103"/>
      <c r="E2" s="103"/>
      <c r="F2" s="103"/>
      <c r="G2" s="103"/>
    </row>
    <row r="3" spans="2:8" ht="20.25" x14ac:dyDescent="0.2">
      <c r="B3" s="102" t="s">
        <v>31</v>
      </c>
      <c r="C3" s="102"/>
      <c r="D3" s="102"/>
      <c r="E3" s="102"/>
      <c r="F3" s="102"/>
      <c r="G3" s="102"/>
    </row>
    <row r="4" spans="2:8" ht="20.25" x14ac:dyDescent="0.2">
      <c r="B4" s="104" t="s">
        <v>8</v>
      </c>
      <c r="C4" s="104"/>
      <c r="D4" s="104"/>
      <c r="E4" s="104"/>
      <c r="F4" s="104"/>
      <c r="G4" s="104"/>
    </row>
    <row r="5" spans="2:8" ht="24.95" customHeight="1" x14ac:dyDescent="0.2">
      <c r="B5" s="70"/>
      <c r="C5" s="14" t="s">
        <v>2</v>
      </c>
      <c r="E5" s="14" t="s">
        <v>32</v>
      </c>
      <c r="G5" s="14" t="s">
        <v>24</v>
      </c>
    </row>
    <row r="6" spans="2:8" ht="21" customHeight="1" x14ac:dyDescent="0.2">
      <c r="B6" s="13" t="s">
        <v>687</v>
      </c>
    </row>
    <row r="7" spans="2:8" ht="21" customHeight="1" x14ac:dyDescent="0.2">
      <c r="B7" s="13" t="s">
        <v>0</v>
      </c>
      <c r="D7" s="16"/>
      <c r="E7" s="71"/>
      <c r="F7" s="72"/>
      <c r="G7" s="71"/>
    </row>
    <row r="8" spans="2:8" ht="24.95" customHeight="1" x14ac:dyDescent="0.2">
      <c r="B8" s="10" t="s">
        <v>9</v>
      </c>
      <c r="C8" s="18">
        <v>5</v>
      </c>
      <c r="D8" s="19"/>
      <c r="E8" s="20">
        <f>'7-5'!D9</f>
        <v>41315</v>
      </c>
      <c r="F8" s="19"/>
      <c r="G8" s="20">
        <f>'7-5'!F9</f>
        <v>290662</v>
      </c>
    </row>
    <row r="9" spans="2:8" ht="24.95" customHeight="1" x14ac:dyDescent="0.2">
      <c r="B9" s="10" t="s">
        <v>28</v>
      </c>
      <c r="C9" s="18">
        <v>6</v>
      </c>
      <c r="D9" s="19"/>
      <c r="E9" s="20">
        <f>'7-5'!D14</f>
        <v>307900</v>
      </c>
      <c r="F9" s="19"/>
      <c r="G9" s="20">
        <f>'7-5'!F14</f>
        <v>266071</v>
      </c>
      <c r="H9" s="10">
        <f>G9-E9</f>
        <v>-41829</v>
      </c>
    </row>
    <row r="10" spans="2:8" ht="24.95" customHeight="1" x14ac:dyDescent="0.2">
      <c r="B10" s="10" t="s">
        <v>703</v>
      </c>
      <c r="C10" s="18">
        <v>7</v>
      </c>
      <c r="D10" s="19"/>
      <c r="E10" s="20">
        <f>'7-5'!D19</f>
        <v>141038</v>
      </c>
      <c r="F10" s="19"/>
      <c r="G10" s="21">
        <f>'7-5'!F19</f>
        <v>0</v>
      </c>
      <c r="H10" s="10">
        <f>G10-E10</f>
        <v>-141038</v>
      </c>
    </row>
    <row r="11" spans="2:8" ht="24.95" customHeight="1" x14ac:dyDescent="0.2">
      <c r="B11" s="15" t="s">
        <v>1</v>
      </c>
      <c r="C11" s="18"/>
      <c r="D11" s="19"/>
      <c r="E11" s="22">
        <f>SUM(E8:E10)</f>
        <v>490253</v>
      </c>
      <c r="F11" s="19"/>
      <c r="G11" s="22">
        <f>SUM(G8:G10)</f>
        <v>556733</v>
      </c>
    </row>
    <row r="12" spans="2:8" ht="24.95" customHeight="1" x14ac:dyDescent="0.2">
      <c r="B12" s="13" t="s">
        <v>663</v>
      </c>
      <c r="C12" s="18"/>
      <c r="D12" s="16"/>
      <c r="E12" s="11"/>
      <c r="F12" s="16"/>
    </row>
    <row r="13" spans="2:8" ht="24.95" customHeight="1" x14ac:dyDescent="0.2">
      <c r="B13" s="10" t="s">
        <v>655</v>
      </c>
      <c r="C13" s="18">
        <v>8</v>
      </c>
      <c r="D13" s="19"/>
      <c r="E13" s="20">
        <f>'8'!J16</f>
        <v>213993</v>
      </c>
      <c r="F13" s="19"/>
      <c r="G13" s="20">
        <f>'8'!J17</f>
        <v>167300</v>
      </c>
      <c r="H13" s="10">
        <f>E13-G13</f>
        <v>46693</v>
      </c>
    </row>
    <row r="14" spans="2:8" ht="24.95" customHeight="1" x14ac:dyDescent="0.2">
      <c r="B14" s="15" t="s">
        <v>664</v>
      </c>
      <c r="C14" s="16"/>
      <c r="D14" s="16"/>
      <c r="E14" s="22">
        <f>SUM(E13)</f>
        <v>213993</v>
      </c>
      <c r="F14" s="16"/>
      <c r="G14" s="22">
        <f>SUM(G13:G13)</f>
        <v>167300</v>
      </c>
    </row>
    <row r="15" spans="2:8" ht="24.95" customHeight="1" thickBot="1" x14ac:dyDescent="0.25">
      <c r="B15" s="15" t="s">
        <v>667</v>
      </c>
      <c r="C15" s="16"/>
      <c r="D15" s="16"/>
      <c r="E15" s="23">
        <f>E11+E14</f>
        <v>704246</v>
      </c>
      <c r="F15" s="16"/>
      <c r="G15" s="23">
        <f>G11+G14</f>
        <v>724033</v>
      </c>
    </row>
    <row r="16" spans="2:8" ht="24.95" customHeight="1" thickTop="1" x14ac:dyDescent="0.2">
      <c r="B16" s="13" t="s">
        <v>680</v>
      </c>
      <c r="C16" s="16"/>
      <c r="D16" s="16"/>
      <c r="E16" s="11"/>
      <c r="F16" s="16"/>
    </row>
    <row r="17" spans="2:8" ht="24.95" customHeight="1" x14ac:dyDescent="0.2">
      <c r="B17" s="13" t="s">
        <v>681</v>
      </c>
      <c r="C17" s="19"/>
      <c r="D17" s="19"/>
      <c r="E17" s="11"/>
      <c r="F17" s="19"/>
    </row>
    <row r="18" spans="2:8" ht="24.95" customHeight="1" x14ac:dyDescent="0.2">
      <c r="B18" s="10" t="s">
        <v>665</v>
      </c>
      <c r="C18" s="18">
        <v>9</v>
      </c>
      <c r="D18" s="19"/>
      <c r="E18" s="20">
        <f>'12-10'!D9</f>
        <v>23754</v>
      </c>
      <c r="F18" s="19"/>
      <c r="G18" s="20">
        <f>'12-10'!F9</f>
        <v>9339</v>
      </c>
      <c r="H18" s="10">
        <f>E18-G18</f>
        <v>14415</v>
      </c>
    </row>
    <row r="19" spans="2:8" ht="24.95" customHeight="1" x14ac:dyDescent="0.2">
      <c r="B19" s="10" t="s">
        <v>661</v>
      </c>
      <c r="C19" s="18">
        <v>10</v>
      </c>
      <c r="D19" s="19"/>
      <c r="E19" s="21">
        <f>'12-10'!D17</f>
        <v>0</v>
      </c>
      <c r="F19" s="19"/>
      <c r="G19" s="21">
        <f>'12-10'!F17</f>
        <v>0</v>
      </c>
    </row>
    <row r="20" spans="2:8" ht="24.95" customHeight="1" x14ac:dyDescent="0.2">
      <c r="B20" s="15" t="s">
        <v>682</v>
      </c>
      <c r="C20" s="19"/>
      <c r="D20" s="19"/>
      <c r="E20" s="24">
        <f>SUM(E18:E18)</f>
        <v>23754</v>
      </c>
      <c r="F20" s="19"/>
      <c r="G20" s="24">
        <f>SUM(G18:G18)</f>
        <v>9339</v>
      </c>
    </row>
    <row r="21" spans="2:8" ht="24.95" customHeight="1" x14ac:dyDescent="0.2">
      <c r="B21" s="13" t="s">
        <v>683</v>
      </c>
      <c r="C21" s="19"/>
      <c r="D21" s="19"/>
      <c r="E21" s="21"/>
      <c r="F21" s="19"/>
      <c r="G21" s="21"/>
    </row>
    <row r="22" spans="2:8" ht="24.95" customHeight="1" x14ac:dyDescent="0.2">
      <c r="B22" s="10" t="s">
        <v>20</v>
      </c>
      <c r="C22" s="18">
        <v>11</v>
      </c>
      <c r="D22" s="19"/>
      <c r="E22" s="20">
        <f>'12-10'!D27</f>
        <v>17500</v>
      </c>
      <c r="F22" s="19"/>
      <c r="G22" s="20">
        <f>'12-10'!F27</f>
        <v>10000</v>
      </c>
      <c r="H22" s="10">
        <f>E22-G22</f>
        <v>7500</v>
      </c>
    </row>
    <row r="23" spans="2:8" ht="24.95" customHeight="1" x14ac:dyDescent="0.2">
      <c r="B23" s="10" t="s">
        <v>746</v>
      </c>
      <c r="C23" s="18">
        <v>12</v>
      </c>
      <c r="D23" s="19"/>
      <c r="E23" s="20">
        <f>'12-13'!I15</f>
        <v>1030343</v>
      </c>
      <c r="F23" s="19"/>
      <c r="G23" s="20">
        <f>'12-13'!K15</f>
        <v>700000</v>
      </c>
      <c r="H23" s="10">
        <f>E23-G23</f>
        <v>330343</v>
      </c>
    </row>
    <row r="24" spans="2:8" ht="24.95" customHeight="1" x14ac:dyDescent="0.2">
      <c r="B24" s="15" t="s">
        <v>666</v>
      </c>
      <c r="C24" s="18"/>
      <c r="D24" s="19"/>
      <c r="E24" s="24">
        <f>SUM(E22:E23)</f>
        <v>1047843</v>
      </c>
      <c r="F24" s="19"/>
      <c r="G24" s="24">
        <f>SUM(G22:G23)</f>
        <v>710000</v>
      </c>
    </row>
    <row r="25" spans="2:8" ht="24.95" customHeight="1" x14ac:dyDescent="0.2">
      <c r="B25" s="15" t="s">
        <v>684</v>
      </c>
      <c r="C25" s="18"/>
      <c r="D25" s="19"/>
      <c r="E25" s="24">
        <f>E24+E20</f>
        <v>1071597</v>
      </c>
      <c r="F25" s="19"/>
      <c r="G25" s="24">
        <f>G24+G20</f>
        <v>719339</v>
      </c>
    </row>
    <row r="26" spans="2:8" ht="24.95" customHeight="1" x14ac:dyDescent="0.2">
      <c r="B26" s="13" t="s">
        <v>6</v>
      </c>
      <c r="C26" s="18"/>
      <c r="D26" s="19"/>
      <c r="E26" s="20"/>
      <c r="F26" s="19"/>
      <c r="G26" s="20"/>
    </row>
    <row r="27" spans="2:8" ht="24.95" customHeight="1" x14ac:dyDescent="0.2">
      <c r="B27" s="10" t="s">
        <v>5</v>
      </c>
      <c r="C27" s="18">
        <v>13</v>
      </c>
      <c r="D27" s="19"/>
      <c r="E27" s="20">
        <f>'12-13'!I21</f>
        <v>100000</v>
      </c>
      <c r="F27" s="19"/>
      <c r="G27" s="20">
        <v>100000</v>
      </c>
    </row>
    <row r="28" spans="2:8" ht="24.95" customHeight="1" x14ac:dyDescent="0.2">
      <c r="B28" s="69" t="s">
        <v>686</v>
      </c>
      <c r="C28" s="19"/>
      <c r="D28" s="19"/>
      <c r="E28" s="25">
        <f>'قائمة التغيرات'!E16</f>
        <v>-467351</v>
      </c>
      <c r="F28" s="19"/>
      <c r="G28" s="25">
        <f>-'ميزان المراجعة'!C20</f>
        <v>-95306</v>
      </c>
    </row>
    <row r="29" spans="2:8" ht="24.95" customHeight="1" x14ac:dyDescent="0.2">
      <c r="B29" s="15" t="s">
        <v>7</v>
      </c>
      <c r="C29" s="19"/>
      <c r="D29" s="19"/>
      <c r="E29" s="26">
        <f>SUM(E27:E28)</f>
        <v>-367351</v>
      </c>
      <c r="F29" s="19"/>
      <c r="G29" s="26">
        <f>SUM(G27:G28)</f>
        <v>4694</v>
      </c>
    </row>
    <row r="30" spans="2:8" ht="24.95" customHeight="1" thickBot="1" x14ac:dyDescent="0.25">
      <c r="B30" s="15" t="s">
        <v>679</v>
      </c>
      <c r="C30" s="19"/>
      <c r="D30" s="19"/>
      <c r="E30" s="27">
        <f>E25+E29</f>
        <v>704246</v>
      </c>
      <c r="F30" s="19"/>
      <c r="G30" s="27">
        <f>G29+G25</f>
        <v>724033</v>
      </c>
    </row>
    <row r="31" spans="2:8" ht="24.95" customHeight="1" thickTop="1" x14ac:dyDescent="0.2">
      <c r="B31" s="15"/>
      <c r="C31" s="19"/>
      <c r="D31" s="19"/>
      <c r="E31" s="19"/>
      <c r="F31" s="19"/>
    </row>
    <row r="32" spans="2:8" ht="18.75" customHeight="1" x14ac:dyDescent="0.2">
      <c r="B32" s="15"/>
      <c r="C32" s="19"/>
      <c r="D32" s="19"/>
      <c r="E32" s="19"/>
      <c r="F32" s="19"/>
      <c r="G32" s="19"/>
    </row>
    <row r="33" spans="2:7" ht="9" customHeight="1" x14ac:dyDescent="0.2">
      <c r="B33" s="15"/>
      <c r="C33" s="19"/>
      <c r="D33" s="19"/>
      <c r="E33" s="19"/>
      <c r="F33" s="19"/>
      <c r="G33" s="19"/>
    </row>
    <row r="34" spans="2:7" ht="24.95" customHeight="1" x14ac:dyDescent="0.2">
      <c r="B34" s="100" t="s">
        <v>671</v>
      </c>
      <c r="C34" s="100"/>
      <c r="D34" s="100"/>
      <c r="E34" s="100"/>
      <c r="F34" s="100"/>
      <c r="G34" s="100"/>
    </row>
    <row r="35" spans="2:7" ht="21.95" customHeight="1" x14ac:dyDescent="0.2">
      <c r="B35" s="101">
        <v>5</v>
      </c>
      <c r="C35" s="101"/>
      <c r="D35" s="101"/>
      <c r="E35" s="101"/>
      <c r="F35" s="101"/>
      <c r="G35" s="101"/>
    </row>
  </sheetData>
  <customSheetViews>
    <customSheetView guid="{C4C54333-0C8B-484B-8210-F3D7E510C081}" scale="130" showPageBreaks="1" showGridLines="0" view="pageLayout">
      <selection sqref="A1:A1048576"/>
      <pageMargins left="0.43307086614173229" right="3.2051282051282048E-2" top="0.62" bottom="0" header="0.23" footer="0"/>
      <printOptions horizontalCentered="1"/>
      <pageSetup paperSize="9" firstPageNumber="5" orientation="portrait" useFirstPageNumber="1" r:id="rId1"/>
      <headerFooter alignWithMargins="0"/>
    </customSheetView>
  </customSheetViews>
  <mergeCells count="6">
    <mergeCell ref="B34:G34"/>
    <mergeCell ref="B35:G35"/>
    <mergeCell ref="B1:G1"/>
    <mergeCell ref="B2:G2"/>
    <mergeCell ref="B3:G3"/>
    <mergeCell ref="B4:G4"/>
  </mergeCells>
  <pageMargins left="0.78740157480314965" right="1.08" top="0.39370078740157483" bottom="0" header="0.39370078740157483" footer="0.19685039370078741"/>
  <pageSetup paperSize="9" scale="95" firstPageNumber="5"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0"/>
  <sheetViews>
    <sheetView rightToLeft="1" view="pageBreakPreview" zoomScale="130" zoomScaleNormal="130" zoomScaleSheetLayoutView="130" workbookViewId="0">
      <selection activeCell="J8" sqref="J8"/>
    </sheetView>
  </sheetViews>
  <sheetFormatPr defaultColWidth="9.25" defaultRowHeight="33" customHeight="1" x14ac:dyDescent="0.2"/>
  <cols>
    <col min="1" max="1" width="3" style="10" customWidth="1"/>
    <col min="2" max="2" width="31.625" style="10" customWidth="1"/>
    <col min="3" max="3" width="7.625" style="10" customWidth="1"/>
    <col min="4" max="4" width="1.625" style="10" customWidth="1"/>
    <col min="5" max="5" width="13.5" style="10" customWidth="1"/>
    <col min="6" max="6" width="1.625" style="10" customWidth="1"/>
    <col min="7" max="7" width="17.875" style="11" customWidth="1"/>
    <col min="8" max="247" width="9.25" style="10"/>
    <col min="248" max="248" width="12.75" style="10" customWidth="1"/>
    <col min="249" max="249" width="31.125" style="10" customWidth="1"/>
    <col min="250" max="250" width="4" style="10" customWidth="1"/>
    <col min="251" max="251" width="10" style="10" customWidth="1"/>
    <col min="252" max="252" width="1.25" style="10" customWidth="1"/>
    <col min="253" max="253" width="23" style="10" bestFit="1" customWidth="1"/>
    <col min="254" max="254" width="2.75" style="10" customWidth="1"/>
    <col min="255" max="255" width="23" style="10" bestFit="1" customWidth="1"/>
    <col min="256" max="256" width="0.75" style="10" customWidth="1"/>
    <col min="257" max="257" width="1.25" style="10" customWidth="1"/>
    <col min="258" max="258" width="2" style="10" customWidth="1"/>
    <col min="259" max="503" width="9.25" style="10"/>
    <col min="504" max="504" width="12.75" style="10" customWidth="1"/>
    <col min="505" max="505" width="31.125" style="10" customWidth="1"/>
    <col min="506" max="506" width="4" style="10" customWidth="1"/>
    <col min="507" max="507" width="10" style="10" customWidth="1"/>
    <col min="508" max="508" width="1.25" style="10" customWidth="1"/>
    <col min="509" max="509" width="23" style="10" bestFit="1" customWidth="1"/>
    <col min="510" max="510" width="2.75" style="10" customWidth="1"/>
    <col min="511" max="511" width="23" style="10" bestFit="1" customWidth="1"/>
    <col min="512" max="512" width="0.75" style="10" customWidth="1"/>
    <col min="513" max="513" width="1.25" style="10" customWidth="1"/>
    <col min="514" max="514" width="2" style="10" customWidth="1"/>
    <col min="515" max="759" width="9.25" style="10"/>
    <col min="760" max="760" width="12.75" style="10" customWidth="1"/>
    <col min="761" max="761" width="31.125" style="10" customWidth="1"/>
    <col min="762" max="762" width="4" style="10" customWidth="1"/>
    <col min="763" max="763" width="10" style="10" customWidth="1"/>
    <col min="764" max="764" width="1.25" style="10" customWidth="1"/>
    <col min="765" max="765" width="23" style="10" bestFit="1" customWidth="1"/>
    <col min="766" max="766" width="2.75" style="10" customWidth="1"/>
    <col min="767" max="767" width="23" style="10" bestFit="1" customWidth="1"/>
    <col min="768" max="768" width="0.75" style="10" customWidth="1"/>
    <col min="769" max="769" width="1.25" style="10" customWidth="1"/>
    <col min="770" max="770" width="2" style="10" customWidth="1"/>
    <col min="771" max="1015" width="9.25" style="10"/>
    <col min="1016" max="1016" width="12.75" style="10" customWidth="1"/>
    <col min="1017" max="1017" width="31.125" style="10" customWidth="1"/>
    <col min="1018" max="1018" width="4" style="10" customWidth="1"/>
    <col min="1019" max="1019" width="10" style="10" customWidth="1"/>
    <col min="1020" max="1020" width="1.25" style="10" customWidth="1"/>
    <col min="1021" max="1021" width="23" style="10" bestFit="1" customWidth="1"/>
    <col min="1022" max="1022" width="2.75" style="10" customWidth="1"/>
    <col min="1023" max="1023" width="23" style="10" bestFit="1" customWidth="1"/>
    <col min="1024" max="1024" width="0.75" style="10" customWidth="1"/>
    <col min="1025" max="1025" width="1.25" style="10" customWidth="1"/>
    <col min="1026" max="1026" width="2" style="10" customWidth="1"/>
    <col min="1027" max="1271" width="9.25" style="10"/>
    <col min="1272" max="1272" width="12.75" style="10" customWidth="1"/>
    <col min="1273" max="1273" width="31.125" style="10" customWidth="1"/>
    <col min="1274" max="1274" width="4" style="10" customWidth="1"/>
    <col min="1275" max="1275" width="10" style="10" customWidth="1"/>
    <col min="1276" max="1276" width="1.25" style="10" customWidth="1"/>
    <col min="1277" max="1277" width="23" style="10" bestFit="1" customWidth="1"/>
    <col min="1278" max="1278" width="2.75" style="10" customWidth="1"/>
    <col min="1279" max="1279" width="23" style="10" bestFit="1" customWidth="1"/>
    <col min="1280" max="1280" width="0.75" style="10" customWidth="1"/>
    <col min="1281" max="1281" width="1.25" style="10" customWidth="1"/>
    <col min="1282" max="1282" width="2" style="10" customWidth="1"/>
    <col min="1283" max="1527" width="9.25" style="10"/>
    <col min="1528" max="1528" width="12.75" style="10" customWidth="1"/>
    <col min="1529" max="1529" width="31.125" style="10" customWidth="1"/>
    <col min="1530" max="1530" width="4" style="10" customWidth="1"/>
    <col min="1531" max="1531" width="10" style="10" customWidth="1"/>
    <col min="1532" max="1532" width="1.25" style="10" customWidth="1"/>
    <col min="1533" max="1533" width="23" style="10" bestFit="1" customWidth="1"/>
    <col min="1534" max="1534" width="2.75" style="10" customWidth="1"/>
    <col min="1535" max="1535" width="23" style="10" bestFit="1" customWidth="1"/>
    <col min="1536" max="1536" width="0.75" style="10" customWidth="1"/>
    <col min="1537" max="1537" width="1.25" style="10" customWidth="1"/>
    <col min="1538" max="1538" width="2" style="10" customWidth="1"/>
    <col min="1539" max="1783" width="9.25" style="10"/>
    <col min="1784" max="1784" width="12.75" style="10" customWidth="1"/>
    <col min="1785" max="1785" width="31.125" style="10" customWidth="1"/>
    <col min="1786" max="1786" width="4" style="10" customWidth="1"/>
    <col min="1787" max="1787" width="10" style="10" customWidth="1"/>
    <col min="1788" max="1788" width="1.25" style="10" customWidth="1"/>
    <col min="1789" max="1789" width="23" style="10" bestFit="1" customWidth="1"/>
    <col min="1790" max="1790" width="2.75" style="10" customWidth="1"/>
    <col min="1791" max="1791" width="23" style="10" bestFit="1" customWidth="1"/>
    <col min="1792" max="1792" width="0.75" style="10" customWidth="1"/>
    <col min="1793" max="1793" width="1.25" style="10" customWidth="1"/>
    <col min="1794" max="1794" width="2" style="10" customWidth="1"/>
    <col min="1795" max="2039" width="9.25" style="10"/>
    <col min="2040" max="2040" width="12.75" style="10" customWidth="1"/>
    <col min="2041" max="2041" width="31.125" style="10" customWidth="1"/>
    <col min="2042" max="2042" width="4" style="10" customWidth="1"/>
    <col min="2043" max="2043" width="10" style="10" customWidth="1"/>
    <col min="2044" max="2044" width="1.25" style="10" customWidth="1"/>
    <col min="2045" max="2045" width="23" style="10" bestFit="1" customWidth="1"/>
    <col min="2046" max="2046" width="2.75" style="10" customWidth="1"/>
    <col min="2047" max="2047" width="23" style="10" bestFit="1" customWidth="1"/>
    <col min="2048" max="2048" width="0.75" style="10" customWidth="1"/>
    <col min="2049" max="2049" width="1.25" style="10" customWidth="1"/>
    <col min="2050" max="2050" width="2" style="10" customWidth="1"/>
    <col min="2051" max="2295" width="9.25" style="10"/>
    <col min="2296" max="2296" width="12.75" style="10" customWidth="1"/>
    <col min="2297" max="2297" width="31.125" style="10" customWidth="1"/>
    <col min="2298" max="2298" width="4" style="10" customWidth="1"/>
    <col min="2299" max="2299" width="10" style="10" customWidth="1"/>
    <col min="2300" max="2300" width="1.25" style="10" customWidth="1"/>
    <col min="2301" max="2301" width="23" style="10" bestFit="1" customWidth="1"/>
    <col min="2302" max="2302" width="2.75" style="10" customWidth="1"/>
    <col min="2303" max="2303" width="23" style="10" bestFit="1" customWidth="1"/>
    <col min="2304" max="2304" width="0.75" style="10" customWidth="1"/>
    <col min="2305" max="2305" width="1.25" style="10" customWidth="1"/>
    <col min="2306" max="2306" width="2" style="10" customWidth="1"/>
    <col min="2307" max="2551" width="9.25" style="10"/>
    <col min="2552" max="2552" width="12.75" style="10" customWidth="1"/>
    <col min="2553" max="2553" width="31.125" style="10" customWidth="1"/>
    <col min="2554" max="2554" width="4" style="10" customWidth="1"/>
    <col min="2555" max="2555" width="10" style="10" customWidth="1"/>
    <col min="2556" max="2556" width="1.25" style="10" customWidth="1"/>
    <col min="2557" max="2557" width="23" style="10" bestFit="1" customWidth="1"/>
    <col min="2558" max="2558" width="2.75" style="10" customWidth="1"/>
    <col min="2559" max="2559" width="23" style="10" bestFit="1" customWidth="1"/>
    <col min="2560" max="2560" width="0.75" style="10" customWidth="1"/>
    <col min="2561" max="2561" width="1.25" style="10" customWidth="1"/>
    <col min="2562" max="2562" width="2" style="10" customWidth="1"/>
    <col min="2563" max="2807" width="9.25" style="10"/>
    <col min="2808" max="2808" width="12.75" style="10" customWidth="1"/>
    <col min="2809" max="2809" width="31.125" style="10" customWidth="1"/>
    <col min="2810" max="2810" width="4" style="10" customWidth="1"/>
    <col min="2811" max="2811" width="10" style="10" customWidth="1"/>
    <col min="2812" max="2812" width="1.25" style="10" customWidth="1"/>
    <col min="2813" max="2813" width="23" style="10" bestFit="1" customWidth="1"/>
    <col min="2814" max="2814" width="2.75" style="10" customWidth="1"/>
    <col min="2815" max="2815" width="23" style="10" bestFit="1" customWidth="1"/>
    <col min="2816" max="2816" width="0.75" style="10" customWidth="1"/>
    <col min="2817" max="2817" width="1.25" style="10" customWidth="1"/>
    <col min="2818" max="2818" width="2" style="10" customWidth="1"/>
    <col min="2819" max="3063" width="9.25" style="10"/>
    <col min="3064" max="3064" width="12.75" style="10" customWidth="1"/>
    <col min="3065" max="3065" width="31.125" style="10" customWidth="1"/>
    <col min="3066" max="3066" width="4" style="10" customWidth="1"/>
    <col min="3067" max="3067" width="10" style="10" customWidth="1"/>
    <col min="3068" max="3068" width="1.25" style="10" customWidth="1"/>
    <col min="3069" max="3069" width="23" style="10" bestFit="1" customWidth="1"/>
    <col min="3070" max="3070" width="2.75" style="10" customWidth="1"/>
    <col min="3071" max="3071" width="23" style="10" bestFit="1" customWidth="1"/>
    <col min="3072" max="3072" width="0.75" style="10" customWidth="1"/>
    <col min="3073" max="3073" width="1.25" style="10" customWidth="1"/>
    <col min="3074" max="3074" width="2" style="10" customWidth="1"/>
    <col min="3075" max="3319" width="9.25" style="10"/>
    <col min="3320" max="3320" width="12.75" style="10" customWidth="1"/>
    <col min="3321" max="3321" width="31.125" style="10" customWidth="1"/>
    <col min="3322" max="3322" width="4" style="10" customWidth="1"/>
    <col min="3323" max="3323" width="10" style="10" customWidth="1"/>
    <col min="3324" max="3324" width="1.25" style="10" customWidth="1"/>
    <col min="3325" max="3325" width="23" style="10" bestFit="1" customWidth="1"/>
    <col min="3326" max="3326" width="2.75" style="10" customWidth="1"/>
    <col min="3327" max="3327" width="23" style="10" bestFit="1" customWidth="1"/>
    <col min="3328" max="3328" width="0.75" style="10" customWidth="1"/>
    <col min="3329" max="3329" width="1.25" style="10" customWidth="1"/>
    <col min="3330" max="3330" width="2" style="10" customWidth="1"/>
    <col min="3331" max="3575" width="9.25" style="10"/>
    <col min="3576" max="3576" width="12.75" style="10" customWidth="1"/>
    <col min="3577" max="3577" width="31.125" style="10" customWidth="1"/>
    <col min="3578" max="3578" width="4" style="10" customWidth="1"/>
    <col min="3579" max="3579" width="10" style="10" customWidth="1"/>
    <col min="3580" max="3580" width="1.25" style="10" customWidth="1"/>
    <col min="3581" max="3581" width="23" style="10" bestFit="1" customWidth="1"/>
    <col min="3582" max="3582" width="2.75" style="10" customWidth="1"/>
    <col min="3583" max="3583" width="23" style="10" bestFit="1" customWidth="1"/>
    <col min="3584" max="3584" width="0.75" style="10" customWidth="1"/>
    <col min="3585" max="3585" width="1.25" style="10" customWidth="1"/>
    <col min="3586" max="3586" width="2" style="10" customWidth="1"/>
    <col min="3587" max="3831" width="9.25" style="10"/>
    <col min="3832" max="3832" width="12.75" style="10" customWidth="1"/>
    <col min="3833" max="3833" width="31.125" style="10" customWidth="1"/>
    <col min="3834" max="3834" width="4" style="10" customWidth="1"/>
    <col min="3835" max="3835" width="10" style="10" customWidth="1"/>
    <col min="3836" max="3836" width="1.25" style="10" customWidth="1"/>
    <col min="3837" max="3837" width="23" style="10" bestFit="1" customWidth="1"/>
    <col min="3838" max="3838" width="2.75" style="10" customWidth="1"/>
    <col min="3839" max="3839" width="23" style="10" bestFit="1" customWidth="1"/>
    <col min="3840" max="3840" width="0.75" style="10" customWidth="1"/>
    <col min="3841" max="3841" width="1.25" style="10" customWidth="1"/>
    <col min="3842" max="3842" width="2" style="10" customWidth="1"/>
    <col min="3843" max="4087" width="9.25" style="10"/>
    <col min="4088" max="4088" width="12.75" style="10" customWidth="1"/>
    <col min="4089" max="4089" width="31.125" style="10" customWidth="1"/>
    <col min="4090" max="4090" width="4" style="10" customWidth="1"/>
    <col min="4091" max="4091" width="10" style="10" customWidth="1"/>
    <col min="4092" max="4092" width="1.25" style="10" customWidth="1"/>
    <col min="4093" max="4093" width="23" style="10" bestFit="1" customWidth="1"/>
    <col min="4094" max="4094" width="2.75" style="10" customWidth="1"/>
    <col min="4095" max="4095" width="23" style="10" bestFit="1" customWidth="1"/>
    <col min="4096" max="4096" width="0.75" style="10" customWidth="1"/>
    <col min="4097" max="4097" width="1.25" style="10" customWidth="1"/>
    <col min="4098" max="4098" width="2" style="10" customWidth="1"/>
    <col min="4099" max="4343" width="9.25" style="10"/>
    <col min="4344" max="4344" width="12.75" style="10" customWidth="1"/>
    <col min="4345" max="4345" width="31.125" style="10" customWidth="1"/>
    <col min="4346" max="4346" width="4" style="10" customWidth="1"/>
    <col min="4347" max="4347" width="10" style="10" customWidth="1"/>
    <col min="4348" max="4348" width="1.25" style="10" customWidth="1"/>
    <col min="4349" max="4349" width="23" style="10" bestFit="1" customWidth="1"/>
    <col min="4350" max="4350" width="2.75" style="10" customWidth="1"/>
    <col min="4351" max="4351" width="23" style="10" bestFit="1" customWidth="1"/>
    <col min="4352" max="4352" width="0.75" style="10" customWidth="1"/>
    <col min="4353" max="4353" width="1.25" style="10" customWidth="1"/>
    <col min="4354" max="4354" width="2" style="10" customWidth="1"/>
    <col min="4355" max="4599" width="9.25" style="10"/>
    <col min="4600" max="4600" width="12.75" style="10" customWidth="1"/>
    <col min="4601" max="4601" width="31.125" style="10" customWidth="1"/>
    <col min="4602" max="4602" width="4" style="10" customWidth="1"/>
    <col min="4603" max="4603" width="10" style="10" customWidth="1"/>
    <col min="4604" max="4604" width="1.25" style="10" customWidth="1"/>
    <col min="4605" max="4605" width="23" style="10" bestFit="1" customWidth="1"/>
    <col min="4606" max="4606" width="2.75" style="10" customWidth="1"/>
    <col min="4607" max="4607" width="23" style="10" bestFit="1" customWidth="1"/>
    <col min="4608" max="4608" width="0.75" style="10" customWidth="1"/>
    <col min="4609" max="4609" width="1.25" style="10" customWidth="1"/>
    <col min="4610" max="4610" width="2" style="10" customWidth="1"/>
    <col min="4611" max="4855" width="9.25" style="10"/>
    <col min="4856" max="4856" width="12.75" style="10" customWidth="1"/>
    <col min="4857" max="4857" width="31.125" style="10" customWidth="1"/>
    <col min="4858" max="4858" width="4" style="10" customWidth="1"/>
    <col min="4859" max="4859" width="10" style="10" customWidth="1"/>
    <col min="4860" max="4860" width="1.25" style="10" customWidth="1"/>
    <col min="4861" max="4861" width="23" style="10" bestFit="1" customWidth="1"/>
    <col min="4862" max="4862" width="2.75" style="10" customWidth="1"/>
    <col min="4863" max="4863" width="23" style="10" bestFit="1" customWidth="1"/>
    <col min="4864" max="4864" width="0.75" style="10" customWidth="1"/>
    <col min="4865" max="4865" width="1.25" style="10" customWidth="1"/>
    <col min="4866" max="4866" width="2" style="10" customWidth="1"/>
    <col min="4867" max="5111" width="9.25" style="10"/>
    <col min="5112" max="5112" width="12.75" style="10" customWidth="1"/>
    <col min="5113" max="5113" width="31.125" style="10" customWidth="1"/>
    <col min="5114" max="5114" width="4" style="10" customWidth="1"/>
    <col min="5115" max="5115" width="10" style="10" customWidth="1"/>
    <col min="5116" max="5116" width="1.25" style="10" customWidth="1"/>
    <col min="5117" max="5117" width="23" style="10" bestFit="1" customWidth="1"/>
    <col min="5118" max="5118" width="2.75" style="10" customWidth="1"/>
    <col min="5119" max="5119" width="23" style="10" bestFit="1" customWidth="1"/>
    <col min="5120" max="5120" width="0.75" style="10" customWidth="1"/>
    <col min="5121" max="5121" width="1.25" style="10" customWidth="1"/>
    <col min="5122" max="5122" width="2" style="10" customWidth="1"/>
    <col min="5123" max="5367" width="9.25" style="10"/>
    <col min="5368" max="5368" width="12.75" style="10" customWidth="1"/>
    <col min="5369" max="5369" width="31.125" style="10" customWidth="1"/>
    <col min="5370" max="5370" width="4" style="10" customWidth="1"/>
    <col min="5371" max="5371" width="10" style="10" customWidth="1"/>
    <col min="5372" max="5372" width="1.25" style="10" customWidth="1"/>
    <col min="5373" max="5373" width="23" style="10" bestFit="1" customWidth="1"/>
    <col min="5374" max="5374" width="2.75" style="10" customWidth="1"/>
    <col min="5375" max="5375" width="23" style="10" bestFit="1" customWidth="1"/>
    <col min="5376" max="5376" width="0.75" style="10" customWidth="1"/>
    <col min="5377" max="5377" width="1.25" style="10" customWidth="1"/>
    <col min="5378" max="5378" width="2" style="10" customWidth="1"/>
    <col min="5379" max="5623" width="9.25" style="10"/>
    <col min="5624" max="5624" width="12.75" style="10" customWidth="1"/>
    <col min="5625" max="5625" width="31.125" style="10" customWidth="1"/>
    <col min="5626" max="5626" width="4" style="10" customWidth="1"/>
    <col min="5627" max="5627" width="10" style="10" customWidth="1"/>
    <col min="5628" max="5628" width="1.25" style="10" customWidth="1"/>
    <col min="5629" max="5629" width="23" style="10" bestFit="1" customWidth="1"/>
    <col min="5630" max="5630" width="2.75" style="10" customWidth="1"/>
    <col min="5631" max="5631" width="23" style="10" bestFit="1" customWidth="1"/>
    <col min="5632" max="5632" width="0.75" style="10" customWidth="1"/>
    <col min="5633" max="5633" width="1.25" style="10" customWidth="1"/>
    <col min="5634" max="5634" width="2" style="10" customWidth="1"/>
    <col min="5635" max="5879" width="9.25" style="10"/>
    <col min="5880" max="5880" width="12.75" style="10" customWidth="1"/>
    <col min="5881" max="5881" width="31.125" style="10" customWidth="1"/>
    <col min="5882" max="5882" width="4" style="10" customWidth="1"/>
    <col min="5883" max="5883" width="10" style="10" customWidth="1"/>
    <col min="5884" max="5884" width="1.25" style="10" customWidth="1"/>
    <col min="5885" max="5885" width="23" style="10" bestFit="1" customWidth="1"/>
    <col min="5886" max="5886" width="2.75" style="10" customWidth="1"/>
    <col min="5887" max="5887" width="23" style="10" bestFit="1" customWidth="1"/>
    <col min="5888" max="5888" width="0.75" style="10" customWidth="1"/>
    <col min="5889" max="5889" width="1.25" style="10" customWidth="1"/>
    <col min="5890" max="5890" width="2" style="10" customWidth="1"/>
    <col min="5891" max="6135" width="9.25" style="10"/>
    <col min="6136" max="6136" width="12.75" style="10" customWidth="1"/>
    <col min="6137" max="6137" width="31.125" style="10" customWidth="1"/>
    <col min="6138" max="6138" width="4" style="10" customWidth="1"/>
    <col min="6139" max="6139" width="10" style="10" customWidth="1"/>
    <col min="6140" max="6140" width="1.25" style="10" customWidth="1"/>
    <col min="6141" max="6141" width="23" style="10" bestFit="1" customWidth="1"/>
    <col min="6142" max="6142" width="2.75" style="10" customWidth="1"/>
    <col min="6143" max="6143" width="23" style="10" bestFit="1" customWidth="1"/>
    <col min="6144" max="6144" width="0.75" style="10" customWidth="1"/>
    <col min="6145" max="6145" width="1.25" style="10" customWidth="1"/>
    <col min="6146" max="6146" width="2" style="10" customWidth="1"/>
    <col min="6147" max="6391" width="9.25" style="10"/>
    <col min="6392" max="6392" width="12.75" style="10" customWidth="1"/>
    <col min="6393" max="6393" width="31.125" style="10" customWidth="1"/>
    <col min="6394" max="6394" width="4" style="10" customWidth="1"/>
    <col min="6395" max="6395" width="10" style="10" customWidth="1"/>
    <col min="6396" max="6396" width="1.25" style="10" customWidth="1"/>
    <col min="6397" max="6397" width="23" style="10" bestFit="1" customWidth="1"/>
    <col min="6398" max="6398" width="2.75" style="10" customWidth="1"/>
    <col min="6399" max="6399" width="23" style="10" bestFit="1" customWidth="1"/>
    <col min="6400" max="6400" width="0.75" style="10" customWidth="1"/>
    <col min="6401" max="6401" width="1.25" style="10" customWidth="1"/>
    <col min="6402" max="6402" width="2" style="10" customWidth="1"/>
    <col min="6403" max="6647" width="9.25" style="10"/>
    <col min="6648" max="6648" width="12.75" style="10" customWidth="1"/>
    <col min="6649" max="6649" width="31.125" style="10" customWidth="1"/>
    <col min="6650" max="6650" width="4" style="10" customWidth="1"/>
    <col min="6651" max="6651" width="10" style="10" customWidth="1"/>
    <col min="6652" max="6652" width="1.25" style="10" customWidth="1"/>
    <col min="6653" max="6653" width="23" style="10" bestFit="1" customWidth="1"/>
    <col min="6654" max="6654" width="2.75" style="10" customWidth="1"/>
    <col min="6655" max="6655" width="23" style="10" bestFit="1" customWidth="1"/>
    <col min="6656" max="6656" width="0.75" style="10" customWidth="1"/>
    <col min="6657" max="6657" width="1.25" style="10" customWidth="1"/>
    <col min="6658" max="6658" width="2" style="10" customWidth="1"/>
    <col min="6659" max="6903" width="9.25" style="10"/>
    <col min="6904" max="6904" width="12.75" style="10" customWidth="1"/>
    <col min="6905" max="6905" width="31.125" style="10" customWidth="1"/>
    <col min="6906" max="6906" width="4" style="10" customWidth="1"/>
    <col min="6907" max="6907" width="10" style="10" customWidth="1"/>
    <col min="6908" max="6908" width="1.25" style="10" customWidth="1"/>
    <col min="6909" max="6909" width="23" style="10" bestFit="1" customWidth="1"/>
    <col min="6910" max="6910" width="2.75" style="10" customWidth="1"/>
    <col min="6911" max="6911" width="23" style="10" bestFit="1" customWidth="1"/>
    <col min="6912" max="6912" width="0.75" style="10" customWidth="1"/>
    <col min="6913" max="6913" width="1.25" style="10" customWidth="1"/>
    <col min="6914" max="6914" width="2" style="10" customWidth="1"/>
    <col min="6915" max="7159" width="9.25" style="10"/>
    <col min="7160" max="7160" width="12.75" style="10" customWidth="1"/>
    <col min="7161" max="7161" width="31.125" style="10" customWidth="1"/>
    <col min="7162" max="7162" width="4" style="10" customWidth="1"/>
    <col min="7163" max="7163" width="10" style="10" customWidth="1"/>
    <col min="7164" max="7164" width="1.25" style="10" customWidth="1"/>
    <col min="7165" max="7165" width="23" style="10" bestFit="1" customWidth="1"/>
    <col min="7166" max="7166" width="2.75" style="10" customWidth="1"/>
    <col min="7167" max="7167" width="23" style="10" bestFit="1" customWidth="1"/>
    <col min="7168" max="7168" width="0.75" style="10" customWidth="1"/>
    <col min="7169" max="7169" width="1.25" style="10" customWidth="1"/>
    <col min="7170" max="7170" width="2" style="10" customWidth="1"/>
    <col min="7171" max="7415" width="9.25" style="10"/>
    <col min="7416" max="7416" width="12.75" style="10" customWidth="1"/>
    <col min="7417" max="7417" width="31.125" style="10" customWidth="1"/>
    <col min="7418" max="7418" width="4" style="10" customWidth="1"/>
    <col min="7419" max="7419" width="10" style="10" customWidth="1"/>
    <col min="7420" max="7420" width="1.25" style="10" customWidth="1"/>
    <col min="7421" max="7421" width="23" style="10" bestFit="1" customWidth="1"/>
    <col min="7422" max="7422" width="2.75" style="10" customWidth="1"/>
    <col min="7423" max="7423" width="23" style="10" bestFit="1" customWidth="1"/>
    <col min="7424" max="7424" width="0.75" style="10" customWidth="1"/>
    <col min="7425" max="7425" width="1.25" style="10" customWidth="1"/>
    <col min="7426" max="7426" width="2" style="10" customWidth="1"/>
    <col min="7427" max="7671" width="9.25" style="10"/>
    <col min="7672" max="7672" width="12.75" style="10" customWidth="1"/>
    <col min="7673" max="7673" width="31.125" style="10" customWidth="1"/>
    <col min="7674" max="7674" width="4" style="10" customWidth="1"/>
    <col min="7675" max="7675" width="10" style="10" customWidth="1"/>
    <col min="7676" max="7676" width="1.25" style="10" customWidth="1"/>
    <col min="7677" max="7677" width="23" style="10" bestFit="1" customWidth="1"/>
    <col min="7678" max="7678" width="2.75" style="10" customWidth="1"/>
    <col min="7679" max="7679" width="23" style="10" bestFit="1" customWidth="1"/>
    <col min="7680" max="7680" width="0.75" style="10" customWidth="1"/>
    <col min="7681" max="7681" width="1.25" style="10" customWidth="1"/>
    <col min="7682" max="7682" width="2" style="10" customWidth="1"/>
    <col min="7683" max="7927" width="9.25" style="10"/>
    <col min="7928" max="7928" width="12.75" style="10" customWidth="1"/>
    <col min="7929" max="7929" width="31.125" style="10" customWidth="1"/>
    <col min="7930" max="7930" width="4" style="10" customWidth="1"/>
    <col min="7931" max="7931" width="10" style="10" customWidth="1"/>
    <col min="7932" max="7932" width="1.25" style="10" customWidth="1"/>
    <col min="7933" max="7933" width="23" style="10" bestFit="1" customWidth="1"/>
    <col min="7934" max="7934" width="2.75" style="10" customWidth="1"/>
    <col min="7935" max="7935" width="23" style="10" bestFit="1" customWidth="1"/>
    <col min="7936" max="7936" width="0.75" style="10" customWidth="1"/>
    <col min="7937" max="7937" width="1.25" style="10" customWidth="1"/>
    <col min="7938" max="7938" width="2" style="10" customWidth="1"/>
    <col min="7939" max="8183" width="9.25" style="10"/>
    <col min="8184" max="8184" width="12.75" style="10" customWidth="1"/>
    <col min="8185" max="8185" width="31.125" style="10" customWidth="1"/>
    <col min="8186" max="8186" width="4" style="10" customWidth="1"/>
    <col min="8187" max="8187" width="10" style="10" customWidth="1"/>
    <col min="8188" max="8188" width="1.25" style="10" customWidth="1"/>
    <col min="8189" max="8189" width="23" style="10" bestFit="1" customWidth="1"/>
    <col min="8190" max="8190" width="2.75" style="10" customWidth="1"/>
    <col min="8191" max="8191" width="23" style="10" bestFit="1" customWidth="1"/>
    <col min="8192" max="8192" width="0.75" style="10" customWidth="1"/>
    <col min="8193" max="8193" width="1.25" style="10" customWidth="1"/>
    <col min="8194" max="8194" width="2" style="10" customWidth="1"/>
    <col min="8195" max="8439" width="9.25" style="10"/>
    <col min="8440" max="8440" width="12.75" style="10" customWidth="1"/>
    <col min="8441" max="8441" width="31.125" style="10" customWidth="1"/>
    <col min="8442" max="8442" width="4" style="10" customWidth="1"/>
    <col min="8443" max="8443" width="10" style="10" customWidth="1"/>
    <col min="8444" max="8444" width="1.25" style="10" customWidth="1"/>
    <col min="8445" max="8445" width="23" style="10" bestFit="1" customWidth="1"/>
    <col min="8446" max="8446" width="2.75" style="10" customWidth="1"/>
    <col min="8447" max="8447" width="23" style="10" bestFit="1" customWidth="1"/>
    <col min="8448" max="8448" width="0.75" style="10" customWidth="1"/>
    <col min="8449" max="8449" width="1.25" style="10" customWidth="1"/>
    <col min="8450" max="8450" width="2" style="10" customWidth="1"/>
    <col min="8451" max="8695" width="9.25" style="10"/>
    <col min="8696" max="8696" width="12.75" style="10" customWidth="1"/>
    <col min="8697" max="8697" width="31.125" style="10" customWidth="1"/>
    <col min="8698" max="8698" width="4" style="10" customWidth="1"/>
    <col min="8699" max="8699" width="10" style="10" customWidth="1"/>
    <col min="8700" max="8700" width="1.25" style="10" customWidth="1"/>
    <col min="8701" max="8701" width="23" style="10" bestFit="1" customWidth="1"/>
    <col min="8702" max="8702" width="2.75" style="10" customWidth="1"/>
    <col min="8703" max="8703" width="23" style="10" bestFit="1" customWidth="1"/>
    <col min="8704" max="8704" width="0.75" style="10" customWidth="1"/>
    <col min="8705" max="8705" width="1.25" style="10" customWidth="1"/>
    <col min="8706" max="8706" width="2" style="10" customWidth="1"/>
    <col min="8707" max="8951" width="9.25" style="10"/>
    <col min="8952" max="8952" width="12.75" style="10" customWidth="1"/>
    <col min="8953" max="8953" width="31.125" style="10" customWidth="1"/>
    <col min="8954" max="8954" width="4" style="10" customWidth="1"/>
    <col min="8955" max="8955" width="10" style="10" customWidth="1"/>
    <col min="8956" max="8956" width="1.25" style="10" customWidth="1"/>
    <col min="8957" max="8957" width="23" style="10" bestFit="1" customWidth="1"/>
    <col min="8958" max="8958" width="2.75" style="10" customWidth="1"/>
    <col min="8959" max="8959" width="23" style="10" bestFit="1" customWidth="1"/>
    <col min="8960" max="8960" width="0.75" style="10" customWidth="1"/>
    <col min="8961" max="8961" width="1.25" style="10" customWidth="1"/>
    <col min="8962" max="8962" width="2" style="10" customWidth="1"/>
    <col min="8963" max="9207" width="9.25" style="10"/>
    <col min="9208" max="9208" width="12.75" style="10" customWidth="1"/>
    <col min="9209" max="9209" width="31.125" style="10" customWidth="1"/>
    <col min="9210" max="9210" width="4" style="10" customWidth="1"/>
    <col min="9211" max="9211" width="10" style="10" customWidth="1"/>
    <col min="9212" max="9212" width="1.25" style="10" customWidth="1"/>
    <col min="9213" max="9213" width="23" style="10" bestFit="1" customWidth="1"/>
    <col min="9214" max="9214" width="2.75" style="10" customWidth="1"/>
    <col min="9215" max="9215" width="23" style="10" bestFit="1" customWidth="1"/>
    <col min="9216" max="9216" width="0.75" style="10" customWidth="1"/>
    <col min="9217" max="9217" width="1.25" style="10" customWidth="1"/>
    <col min="9218" max="9218" width="2" style="10" customWidth="1"/>
    <col min="9219" max="9463" width="9.25" style="10"/>
    <col min="9464" max="9464" width="12.75" style="10" customWidth="1"/>
    <col min="9465" max="9465" width="31.125" style="10" customWidth="1"/>
    <col min="9466" max="9466" width="4" style="10" customWidth="1"/>
    <col min="9467" max="9467" width="10" style="10" customWidth="1"/>
    <col min="9468" max="9468" width="1.25" style="10" customWidth="1"/>
    <col min="9469" max="9469" width="23" style="10" bestFit="1" customWidth="1"/>
    <col min="9470" max="9470" width="2.75" style="10" customWidth="1"/>
    <col min="9471" max="9471" width="23" style="10" bestFit="1" customWidth="1"/>
    <col min="9472" max="9472" width="0.75" style="10" customWidth="1"/>
    <col min="9473" max="9473" width="1.25" style="10" customWidth="1"/>
    <col min="9474" max="9474" width="2" style="10" customWidth="1"/>
    <col min="9475" max="9719" width="9.25" style="10"/>
    <col min="9720" max="9720" width="12.75" style="10" customWidth="1"/>
    <col min="9721" max="9721" width="31.125" style="10" customWidth="1"/>
    <col min="9722" max="9722" width="4" style="10" customWidth="1"/>
    <col min="9723" max="9723" width="10" style="10" customWidth="1"/>
    <col min="9724" max="9724" width="1.25" style="10" customWidth="1"/>
    <col min="9725" max="9725" width="23" style="10" bestFit="1" customWidth="1"/>
    <col min="9726" max="9726" width="2.75" style="10" customWidth="1"/>
    <col min="9727" max="9727" width="23" style="10" bestFit="1" customWidth="1"/>
    <col min="9728" max="9728" width="0.75" style="10" customWidth="1"/>
    <col min="9729" max="9729" width="1.25" style="10" customWidth="1"/>
    <col min="9730" max="9730" width="2" style="10" customWidth="1"/>
    <col min="9731" max="9975" width="9.25" style="10"/>
    <col min="9976" max="9976" width="12.75" style="10" customWidth="1"/>
    <col min="9977" max="9977" width="31.125" style="10" customWidth="1"/>
    <col min="9978" max="9978" width="4" style="10" customWidth="1"/>
    <col min="9979" max="9979" width="10" style="10" customWidth="1"/>
    <col min="9980" max="9980" width="1.25" style="10" customWidth="1"/>
    <col min="9981" max="9981" width="23" style="10" bestFit="1" customWidth="1"/>
    <col min="9982" max="9982" width="2.75" style="10" customWidth="1"/>
    <col min="9983" max="9983" width="23" style="10" bestFit="1" customWidth="1"/>
    <col min="9984" max="9984" width="0.75" style="10" customWidth="1"/>
    <col min="9985" max="9985" width="1.25" style="10" customWidth="1"/>
    <col min="9986" max="9986" width="2" style="10" customWidth="1"/>
    <col min="9987" max="10231" width="9.25" style="10"/>
    <col min="10232" max="10232" width="12.75" style="10" customWidth="1"/>
    <col min="10233" max="10233" width="31.125" style="10" customWidth="1"/>
    <col min="10234" max="10234" width="4" style="10" customWidth="1"/>
    <col min="10235" max="10235" width="10" style="10" customWidth="1"/>
    <col min="10236" max="10236" width="1.25" style="10" customWidth="1"/>
    <col min="10237" max="10237" width="23" style="10" bestFit="1" customWidth="1"/>
    <col min="10238" max="10238" width="2.75" style="10" customWidth="1"/>
    <col min="10239" max="10239" width="23" style="10" bestFit="1" customWidth="1"/>
    <col min="10240" max="10240" width="0.75" style="10" customWidth="1"/>
    <col min="10241" max="10241" width="1.25" style="10" customWidth="1"/>
    <col min="10242" max="10242" width="2" style="10" customWidth="1"/>
    <col min="10243" max="10487" width="9.25" style="10"/>
    <col min="10488" max="10488" width="12.75" style="10" customWidth="1"/>
    <col min="10489" max="10489" width="31.125" style="10" customWidth="1"/>
    <col min="10490" max="10490" width="4" style="10" customWidth="1"/>
    <col min="10491" max="10491" width="10" style="10" customWidth="1"/>
    <col min="10492" max="10492" width="1.25" style="10" customWidth="1"/>
    <col min="10493" max="10493" width="23" style="10" bestFit="1" customWidth="1"/>
    <col min="10494" max="10494" width="2.75" style="10" customWidth="1"/>
    <col min="10495" max="10495" width="23" style="10" bestFit="1" customWidth="1"/>
    <col min="10496" max="10496" width="0.75" style="10" customWidth="1"/>
    <col min="10497" max="10497" width="1.25" style="10" customWidth="1"/>
    <col min="10498" max="10498" width="2" style="10" customWidth="1"/>
    <col min="10499" max="10743" width="9.25" style="10"/>
    <col min="10744" max="10744" width="12.75" style="10" customWidth="1"/>
    <col min="10745" max="10745" width="31.125" style="10" customWidth="1"/>
    <col min="10746" max="10746" width="4" style="10" customWidth="1"/>
    <col min="10747" max="10747" width="10" style="10" customWidth="1"/>
    <col min="10748" max="10748" width="1.25" style="10" customWidth="1"/>
    <col min="10749" max="10749" width="23" style="10" bestFit="1" customWidth="1"/>
    <col min="10750" max="10750" width="2.75" style="10" customWidth="1"/>
    <col min="10751" max="10751" width="23" style="10" bestFit="1" customWidth="1"/>
    <col min="10752" max="10752" width="0.75" style="10" customWidth="1"/>
    <col min="10753" max="10753" width="1.25" style="10" customWidth="1"/>
    <col min="10754" max="10754" width="2" style="10" customWidth="1"/>
    <col min="10755" max="10999" width="9.25" style="10"/>
    <col min="11000" max="11000" width="12.75" style="10" customWidth="1"/>
    <col min="11001" max="11001" width="31.125" style="10" customWidth="1"/>
    <col min="11002" max="11002" width="4" style="10" customWidth="1"/>
    <col min="11003" max="11003" width="10" style="10" customWidth="1"/>
    <col min="11004" max="11004" width="1.25" style="10" customWidth="1"/>
    <col min="11005" max="11005" width="23" style="10" bestFit="1" customWidth="1"/>
    <col min="11006" max="11006" width="2.75" style="10" customWidth="1"/>
    <col min="11007" max="11007" width="23" style="10" bestFit="1" customWidth="1"/>
    <col min="11008" max="11008" width="0.75" style="10" customWidth="1"/>
    <col min="11009" max="11009" width="1.25" style="10" customWidth="1"/>
    <col min="11010" max="11010" width="2" style="10" customWidth="1"/>
    <col min="11011" max="11255" width="9.25" style="10"/>
    <col min="11256" max="11256" width="12.75" style="10" customWidth="1"/>
    <col min="11257" max="11257" width="31.125" style="10" customWidth="1"/>
    <col min="11258" max="11258" width="4" style="10" customWidth="1"/>
    <col min="11259" max="11259" width="10" style="10" customWidth="1"/>
    <col min="11260" max="11260" width="1.25" style="10" customWidth="1"/>
    <col min="11261" max="11261" width="23" style="10" bestFit="1" customWidth="1"/>
    <col min="11262" max="11262" width="2.75" style="10" customWidth="1"/>
    <col min="11263" max="11263" width="23" style="10" bestFit="1" customWidth="1"/>
    <col min="11264" max="11264" width="0.75" style="10" customWidth="1"/>
    <col min="11265" max="11265" width="1.25" style="10" customWidth="1"/>
    <col min="11266" max="11266" width="2" style="10" customWidth="1"/>
    <col min="11267" max="11511" width="9.25" style="10"/>
    <col min="11512" max="11512" width="12.75" style="10" customWidth="1"/>
    <col min="11513" max="11513" width="31.125" style="10" customWidth="1"/>
    <col min="11514" max="11514" width="4" style="10" customWidth="1"/>
    <col min="11515" max="11515" width="10" style="10" customWidth="1"/>
    <col min="11516" max="11516" width="1.25" style="10" customWidth="1"/>
    <col min="11517" max="11517" width="23" style="10" bestFit="1" customWidth="1"/>
    <col min="11518" max="11518" width="2.75" style="10" customWidth="1"/>
    <col min="11519" max="11519" width="23" style="10" bestFit="1" customWidth="1"/>
    <col min="11520" max="11520" width="0.75" style="10" customWidth="1"/>
    <col min="11521" max="11521" width="1.25" style="10" customWidth="1"/>
    <col min="11522" max="11522" width="2" style="10" customWidth="1"/>
    <col min="11523" max="11767" width="9.25" style="10"/>
    <col min="11768" max="11768" width="12.75" style="10" customWidth="1"/>
    <col min="11769" max="11769" width="31.125" style="10" customWidth="1"/>
    <col min="11770" max="11770" width="4" style="10" customWidth="1"/>
    <col min="11771" max="11771" width="10" style="10" customWidth="1"/>
    <col min="11772" max="11772" width="1.25" style="10" customWidth="1"/>
    <col min="11773" max="11773" width="23" style="10" bestFit="1" customWidth="1"/>
    <col min="11774" max="11774" width="2.75" style="10" customWidth="1"/>
    <col min="11775" max="11775" width="23" style="10" bestFit="1" customWidth="1"/>
    <col min="11776" max="11776" width="0.75" style="10" customWidth="1"/>
    <col min="11777" max="11777" width="1.25" style="10" customWidth="1"/>
    <col min="11778" max="11778" width="2" style="10" customWidth="1"/>
    <col min="11779" max="12023" width="9.25" style="10"/>
    <col min="12024" max="12024" width="12.75" style="10" customWidth="1"/>
    <col min="12025" max="12025" width="31.125" style="10" customWidth="1"/>
    <col min="12026" max="12026" width="4" style="10" customWidth="1"/>
    <col min="12027" max="12027" width="10" style="10" customWidth="1"/>
    <col min="12028" max="12028" width="1.25" style="10" customWidth="1"/>
    <col min="12029" max="12029" width="23" style="10" bestFit="1" customWidth="1"/>
    <col min="12030" max="12030" width="2.75" style="10" customWidth="1"/>
    <col min="12031" max="12031" width="23" style="10" bestFit="1" customWidth="1"/>
    <col min="12032" max="12032" width="0.75" style="10" customWidth="1"/>
    <col min="12033" max="12033" width="1.25" style="10" customWidth="1"/>
    <col min="12034" max="12034" width="2" style="10" customWidth="1"/>
    <col min="12035" max="12279" width="9.25" style="10"/>
    <col min="12280" max="12280" width="12.75" style="10" customWidth="1"/>
    <col min="12281" max="12281" width="31.125" style="10" customWidth="1"/>
    <col min="12282" max="12282" width="4" style="10" customWidth="1"/>
    <col min="12283" max="12283" width="10" style="10" customWidth="1"/>
    <col min="12284" max="12284" width="1.25" style="10" customWidth="1"/>
    <col min="12285" max="12285" width="23" style="10" bestFit="1" customWidth="1"/>
    <col min="12286" max="12286" width="2.75" style="10" customWidth="1"/>
    <col min="12287" max="12287" width="23" style="10" bestFit="1" customWidth="1"/>
    <col min="12288" max="12288" width="0.75" style="10" customWidth="1"/>
    <col min="12289" max="12289" width="1.25" style="10" customWidth="1"/>
    <col min="12290" max="12290" width="2" style="10" customWidth="1"/>
    <col min="12291" max="12535" width="9.25" style="10"/>
    <col min="12536" max="12536" width="12.75" style="10" customWidth="1"/>
    <col min="12537" max="12537" width="31.125" style="10" customWidth="1"/>
    <col min="12538" max="12538" width="4" style="10" customWidth="1"/>
    <col min="12539" max="12539" width="10" style="10" customWidth="1"/>
    <col min="12540" max="12540" width="1.25" style="10" customWidth="1"/>
    <col min="12541" max="12541" width="23" style="10" bestFit="1" customWidth="1"/>
    <col min="12542" max="12542" width="2.75" style="10" customWidth="1"/>
    <col min="12543" max="12543" width="23" style="10" bestFit="1" customWidth="1"/>
    <col min="12544" max="12544" width="0.75" style="10" customWidth="1"/>
    <col min="12545" max="12545" width="1.25" style="10" customWidth="1"/>
    <col min="12546" max="12546" width="2" style="10" customWidth="1"/>
    <col min="12547" max="12791" width="9.25" style="10"/>
    <col min="12792" max="12792" width="12.75" style="10" customWidth="1"/>
    <col min="12793" max="12793" width="31.125" style="10" customWidth="1"/>
    <col min="12794" max="12794" width="4" style="10" customWidth="1"/>
    <col min="12795" max="12795" width="10" style="10" customWidth="1"/>
    <col min="12796" max="12796" width="1.25" style="10" customWidth="1"/>
    <col min="12797" max="12797" width="23" style="10" bestFit="1" customWidth="1"/>
    <col min="12798" max="12798" width="2.75" style="10" customWidth="1"/>
    <col min="12799" max="12799" width="23" style="10" bestFit="1" customWidth="1"/>
    <col min="12800" max="12800" width="0.75" style="10" customWidth="1"/>
    <col min="12801" max="12801" width="1.25" style="10" customWidth="1"/>
    <col min="12802" max="12802" width="2" style="10" customWidth="1"/>
    <col min="12803" max="13047" width="9.25" style="10"/>
    <col min="13048" max="13048" width="12.75" style="10" customWidth="1"/>
    <col min="13049" max="13049" width="31.125" style="10" customWidth="1"/>
    <col min="13050" max="13050" width="4" style="10" customWidth="1"/>
    <col min="13051" max="13051" width="10" style="10" customWidth="1"/>
    <col min="13052" max="13052" width="1.25" style="10" customWidth="1"/>
    <col min="13053" max="13053" width="23" style="10" bestFit="1" customWidth="1"/>
    <col min="13054" max="13054" width="2.75" style="10" customWidth="1"/>
    <col min="13055" max="13055" width="23" style="10" bestFit="1" customWidth="1"/>
    <col min="13056" max="13056" width="0.75" style="10" customWidth="1"/>
    <col min="13057" max="13057" width="1.25" style="10" customWidth="1"/>
    <col min="13058" max="13058" width="2" style="10" customWidth="1"/>
    <col min="13059" max="13303" width="9.25" style="10"/>
    <col min="13304" max="13304" width="12.75" style="10" customWidth="1"/>
    <col min="13305" max="13305" width="31.125" style="10" customWidth="1"/>
    <col min="13306" max="13306" width="4" style="10" customWidth="1"/>
    <col min="13307" max="13307" width="10" style="10" customWidth="1"/>
    <col min="13308" max="13308" width="1.25" style="10" customWidth="1"/>
    <col min="13309" max="13309" width="23" style="10" bestFit="1" customWidth="1"/>
    <col min="13310" max="13310" width="2.75" style="10" customWidth="1"/>
    <col min="13311" max="13311" width="23" style="10" bestFit="1" customWidth="1"/>
    <col min="13312" max="13312" width="0.75" style="10" customWidth="1"/>
    <col min="13313" max="13313" width="1.25" style="10" customWidth="1"/>
    <col min="13314" max="13314" width="2" style="10" customWidth="1"/>
    <col min="13315" max="13559" width="9.25" style="10"/>
    <col min="13560" max="13560" width="12.75" style="10" customWidth="1"/>
    <col min="13561" max="13561" width="31.125" style="10" customWidth="1"/>
    <col min="13562" max="13562" width="4" style="10" customWidth="1"/>
    <col min="13563" max="13563" width="10" style="10" customWidth="1"/>
    <col min="13564" max="13564" width="1.25" style="10" customWidth="1"/>
    <col min="13565" max="13565" width="23" style="10" bestFit="1" customWidth="1"/>
    <col min="13566" max="13566" width="2.75" style="10" customWidth="1"/>
    <col min="13567" max="13567" width="23" style="10" bestFit="1" customWidth="1"/>
    <col min="13568" max="13568" width="0.75" style="10" customWidth="1"/>
    <col min="13569" max="13569" width="1.25" style="10" customWidth="1"/>
    <col min="13570" max="13570" width="2" style="10" customWidth="1"/>
    <col min="13571" max="13815" width="9.25" style="10"/>
    <col min="13816" max="13816" width="12.75" style="10" customWidth="1"/>
    <col min="13817" max="13817" width="31.125" style="10" customWidth="1"/>
    <col min="13818" max="13818" width="4" style="10" customWidth="1"/>
    <col min="13819" max="13819" width="10" style="10" customWidth="1"/>
    <col min="13820" max="13820" width="1.25" style="10" customWidth="1"/>
    <col min="13821" max="13821" width="23" style="10" bestFit="1" customWidth="1"/>
    <col min="13822" max="13822" width="2.75" style="10" customWidth="1"/>
    <col min="13823" max="13823" width="23" style="10" bestFit="1" customWidth="1"/>
    <col min="13824" max="13824" width="0.75" style="10" customWidth="1"/>
    <col min="13825" max="13825" width="1.25" style="10" customWidth="1"/>
    <col min="13826" max="13826" width="2" style="10" customWidth="1"/>
    <col min="13827" max="14071" width="9.25" style="10"/>
    <col min="14072" max="14072" width="12.75" style="10" customWidth="1"/>
    <col min="14073" max="14073" width="31.125" style="10" customWidth="1"/>
    <col min="14074" max="14074" width="4" style="10" customWidth="1"/>
    <col min="14075" max="14075" width="10" style="10" customWidth="1"/>
    <col min="14076" max="14076" width="1.25" style="10" customWidth="1"/>
    <col min="14077" max="14077" width="23" style="10" bestFit="1" customWidth="1"/>
    <col min="14078" max="14078" width="2.75" style="10" customWidth="1"/>
    <col min="14079" max="14079" width="23" style="10" bestFit="1" customWidth="1"/>
    <col min="14080" max="14080" width="0.75" style="10" customWidth="1"/>
    <col min="14081" max="14081" width="1.25" style="10" customWidth="1"/>
    <col min="14082" max="14082" width="2" style="10" customWidth="1"/>
    <col min="14083" max="14327" width="9.25" style="10"/>
    <col min="14328" max="14328" width="12.75" style="10" customWidth="1"/>
    <col min="14329" max="14329" width="31.125" style="10" customWidth="1"/>
    <col min="14330" max="14330" width="4" style="10" customWidth="1"/>
    <col min="14331" max="14331" width="10" style="10" customWidth="1"/>
    <col min="14332" max="14332" width="1.25" style="10" customWidth="1"/>
    <col min="14333" max="14333" width="23" style="10" bestFit="1" customWidth="1"/>
    <col min="14334" max="14334" width="2.75" style="10" customWidth="1"/>
    <col min="14335" max="14335" width="23" style="10" bestFit="1" customWidth="1"/>
    <col min="14336" max="14336" width="0.75" style="10" customWidth="1"/>
    <col min="14337" max="14337" width="1.25" style="10" customWidth="1"/>
    <col min="14338" max="14338" width="2" style="10" customWidth="1"/>
    <col min="14339" max="14583" width="9.25" style="10"/>
    <col min="14584" max="14584" width="12.75" style="10" customWidth="1"/>
    <col min="14585" max="14585" width="31.125" style="10" customWidth="1"/>
    <col min="14586" max="14586" width="4" style="10" customWidth="1"/>
    <col min="14587" max="14587" width="10" style="10" customWidth="1"/>
    <col min="14588" max="14588" width="1.25" style="10" customWidth="1"/>
    <col min="14589" max="14589" width="23" style="10" bestFit="1" customWidth="1"/>
    <col min="14590" max="14590" width="2.75" style="10" customWidth="1"/>
    <col min="14591" max="14591" width="23" style="10" bestFit="1" customWidth="1"/>
    <col min="14592" max="14592" width="0.75" style="10" customWidth="1"/>
    <col min="14593" max="14593" width="1.25" style="10" customWidth="1"/>
    <col min="14594" max="14594" width="2" style="10" customWidth="1"/>
    <col min="14595" max="14839" width="9.25" style="10"/>
    <col min="14840" max="14840" width="12.75" style="10" customWidth="1"/>
    <col min="14841" max="14841" width="31.125" style="10" customWidth="1"/>
    <col min="14842" max="14842" width="4" style="10" customWidth="1"/>
    <col min="14843" max="14843" width="10" style="10" customWidth="1"/>
    <col min="14844" max="14844" width="1.25" style="10" customWidth="1"/>
    <col min="14845" max="14845" width="23" style="10" bestFit="1" customWidth="1"/>
    <col min="14846" max="14846" width="2.75" style="10" customWidth="1"/>
    <col min="14847" max="14847" width="23" style="10" bestFit="1" customWidth="1"/>
    <col min="14848" max="14848" width="0.75" style="10" customWidth="1"/>
    <col min="14849" max="14849" width="1.25" style="10" customWidth="1"/>
    <col min="14850" max="14850" width="2" style="10" customWidth="1"/>
    <col min="14851" max="15095" width="9.25" style="10"/>
    <col min="15096" max="15096" width="12.75" style="10" customWidth="1"/>
    <col min="15097" max="15097" width="31.125" style="10" customWidth="1"/>
    <col min="15098" max="15098" width="4" style="10" customWidth="1"/>
    <col min="15099" max="15099" width="10" style="10" customWidth="1"/>
    <col min="15100" max="15100" width="1.25" style="10" customWidth="1"/>
    <col min="15101" max="15101" width="23" style="10" bestFit="1" customWidth="1"/>
    <col min="15102" max="15102" width="2.75" style="10" customWidth="1"/>
    <col min="15103" max="15103" width="23" style="10" bestFit="1" customWidth="1"/>
    <col min="15104" max="15104" width="0.75" style="10" customWidth="1"/>
    <col min="15105" max="15105" width="1.25" style="10" customWidth="1"/>
    <col min="15106" max="15106" width="2" style="10" customWidth="1"/>
    <col min="15107" max="15351" width="9.25" style="10"/>
    <col min="15352" max="15352" width="12.75" style="10" customWidth="1"/>
    <col min="15353" max="15353" width="31.125" style="10" customWidth="1"/>
    <col min="15354" max="15354" width="4" style="10" customWidth="1"/>
    <col min="15355" max="15355" width="10" style="10" customWidth="1"/>
    <col min="15356" max="15356" width="1.25" style="10" customWidth="1"/>
    <col min="15357" max="15357" width="23" style="10" bestFit="1" customWidth="1"/>
    <col min="15358" max="15358" width="2.75" style="10" customWidth="1"/>
    <col min="15359" max="15359" width="23" style="10" bestFit="1" customWidth="1"/>
    <col min="15360" max="15360" width="0.75" style="10" customWidth="1"/>
    <col min="15361" max="15361" width="1.25" style="10" customWidth="1"/>
    <col min="15362" max="15362" width="2" style="10" customWidth="1"/>
    <col min="15363" max="15607" width="9.25" style="10"/>
    <col min="15608" max="15608" width="12.75" style="10" customWidth="1"/>
    <col min="15609" max="15609" width="31.125" style="10" customWidth="1"/>
    <col min="15610" max="15610" width="4" style="10" customWidth="1"/>
    <col min="15611" max="15611" width="10" style="10" customWidth="1"/>
    <col min="15612" max="15612" width="1.25" style="10" customWidth="1"/>
    <col min="15613" max="15613" width="23" style="10" bestFit="1" customWidth="1"/>
    <col min="15614" max="15614" width="2.75" style="10" customWidth="1"/>
    <col min="15615" max="15615" width="23" style="10" bestFit="1" customWidth="1"/>
    <col min="15616" max="15616" width="0.75" style="10" customWidth="1"/>
    <col min="15617" max="15617" width="1.25" style="10" customWidth="1"/>
    <col min="15618" max="15618" width="2" style="10" customWidth="1"/>
    <col min="15619" max="15863" width="9.25" style="10"/>
    <col min="15864" max="15864" width="12.75" style="10" customWidth="1"/>
    <col min="15865" max="15865" width="31.125" style="10" customWidth="1"/>
    <col min="15866" max="15866" width="4" style="10" customWidth="1"/>
    <col min="15867" max="15867" width="10" style="10" customWidth="1"/>
    <col min="15868" max="15868" width="1.25" style="10" customWidth="1"/>
    <col min="15869" max="15869" width="23" style="10" bestFit="1" customWidth="1"/>
    <col min="15870" max="15870" width="2.75" style="10" customWidth="1"/>
    <col min="15871" max="15871" width="23" style="10" bestFit="1" customWidth="1"/>
    <col min="15872" max="15872" width="0.75" style="10" customWidth="1"/>
    <col min="15873" max="15873" width="1.25" style="10" customWidth="1"/>
    <col min="15874" max="15874" width="2" style="10" customWidth="1"/>
    <col min="15875" max="16119" width="9.25" style="10"/>
    <col min="16120" max="16120" width="12.75" style="10" customWidth="1"/>
    <col min="16121" max="16121" width="31.125" style="10" customWidth="1"/>
    <col min="16122" max="16122" width="4" style="10" customWidth="1"/>
    <col min="16123" max="16123" width="10" style="10" customWidth="1"/>
    <col min="16124" max="16124" width="1.25" style="10" customWidth="1"/>
    <col min="16125" max="16125" width="23" style="10" bestFit="1" customWidth="1"/>
    <col min="16126" max="16126" width="2.75" style="10" customWidth="1"/>
    <col min="16127" max="16127" width="23" style="10" bestFit="1" customWidth="1"/>
    <col min="16128" max="16128" width="0.75" style="10" customWidth="1"/>
    <col min="16129" max="16129" width="1.25" style="10" customWidth="1"/>
    <col min="16130" max="16130" width="2" style="10" customWidth="1"/>
    <col min="16131" max="16384" width="9.25" style="10"/>
  </cols>
  <sheetData>
    <row r="1" spans="2:7" ht="20.25" x14ac:dyDescent="0.2">
      <c r="B1" s="102" t="str">
        <f>'المركز المالي'!B1</f>
        <v>شركة أجمل الزهور والأشجار للصناعة</v>
      </c>
      <c r="C1" s="102"/>
      <c r="D1" s="102"/>
      <c r="E1" s="102"/>
      <c r="F1" s="102"/>
      <c r="G1" s="102"/>
    </row>
    <row r="2" spans="2:7" ht="20.25" x14ac:dyDescent="0.2">
      <c r="B2" s="103" t="str">
        <f>'المركز المالي'!B2</f>
        <v>شركة شخص واحد - ذات مسئولية محدودة أجنبية</v>
      </c>
      <c r="C2" s="103"/>
      <c r="D2" s="103"/>
      <c r="E2" s="103"/>
      <c r="F2" s="103"/>
      <c r="G2" s="103"/>
    </row>
    <row r="3" spans="2:7" ht="20.25" x14ac:dyDescent="0.2">
      <c r="B3" s="102" t="s">
        <v>656</v>
      </c>
      <c r="C3" s="102"/>
      <c r="D3" s="102"/>
      <c r="E3" s="102"/>
      <c r="F3" s="102"/>
      <c r="G3" s="102"/>
    </row>
    <row r="4" spans="2:7" ht="20.25" x14ac:dyDescent="0.2">
      <c r="B4" s="104" t="str">
        <f>'المركز المالي'!B4</f>
        <v>(جميع المبالغ بالريال السعودي)</v>
      </c>
      <c r="C4" s="104"/>
      <c r="D4" s="104"/>
      <c r="E4" s="104"/>
      <c r="F4" s="104"/>
      <c r="G4" s="104"/>
    </row>
    <row r="5" spans="2:7" ht="20.25" x14ac:dyDescent="0.2">
      <c r="B5" s="70"/>
      <c r="C5" s="60"/>
      <c r="D5" s="70"/>
      <c r="E5" s="60"/>
      <c r="F5" s="70"/>
      <c r="G5" s="70"/>
    </row>
    <row r="6" spans="2:7" ht="45.75" customHeight="1" x14ac:dyDescent="0.2">
      <c r="B6" s="16"/>
      <c r="C6" s="14" t="s">
        <v>2</v>
      </c>
      <c r="E6" s="14" t="str">
        <f>'المركز المالي'!E5</f>
        <v>31 ديسمبر 2024م</v>
      </c>
      <c r="G6" s="51" t="s">
        <v>758</v>
      </c>
    </row>
    <row r="7" spans="2:7" ht="36" customHeight="1" x14ac:dyDescent="0.2">
      <c r="B7" s="10" t="s">
        <v>10</v>
      </c>
      <c r="C7" s="18">
        <v>14</v>
      </c>
      <c r="D7" s="13"/>
      <c r="E7" s="11">
        <f>'12-13'!I28</f>
        <v>2680965</v>
      </c>
      <c r="F7" s="13"/>
      <c r="G7" s="11">
        <f>'12-13'!K28</f>
        <v>699875</v>
      </c>
    </row>
    <row r="8" spans="2:7" ht="36" customHeight="1" x14ac:dyDescent="0.2">
      <c r="B8" s="10" t="s">
        <v>11</v>
      </c>
      <c r="C8" s="18">
        <v>15</v>
      </c>
      <c r="D8" s="19"/>
      <c r="E8" s="12">
        <f>-('15-13'!D11)</f>
        <v>-2401509</v>
      </c>
      <c r="F8" s="19"/>
      <c r="G8" s="12">
        <f>-'15-13'!F11</f>
        <v>-556384</v>
      </c>
    </row>
    <row r="9" spans="2:7" ht="36" customHeight="1" x14ac:dyDescent="0.2">
      <c r="B9" s="15" t="s">
        <v>21</v>
      </c>
      <c r="C9" s="19"/>
      <c r="D9" s="19"/>
      <c r="E9" s="17">
        <f>SUM(E7:E8)</f>
        <v>279456</v>
      </c>
      <c r="F9" s="19"/>
      <c r="G9" s="17">
        <f>SUM(G7:G8)</f>
        <v>143491</v>
      </c>
    </row>
    <row r="10" spans="2:7" ht="36" customHeight="1" x14ac:dyDescent="0.2">
      <c r="B10" s="10" t="s">
        <v>668</v>
      </c>
      <c r="C10" s="18">
        <v>16</v>
      </c>
      <c r="D10" s="19"/>
      <c r="E10" s="12">
        <f>-'15-13'!D26</f>
        <v>-651501</v>
      </c>
      <c r="F10" s="19"/>
      <c r="G10" s="12">
        <f>-('15-13'!F26)</f>
        <v>-238798</v>
      </c>
    </row>
    <row r="11" spans="2:7" ht="36" customHeight="1" x14ac:dyDescent="0.2">
      <c r="B11" s="9" t="s">
        <v>751</v>
      </c>
      <c r="C11" s="19"/>
      <c r="D11" s="19"/>
      <c r="E11" s="9">
        <f>SUM(E9:E10)</f>
        <v>-372045</v>
      </c>
      <c r="F11" s="19"/>
      <c r="G11" s="9">
        <f>SUM(G9:G10)</f>
        <v>-95307</v>
      </c>
    </row>
    <row r="12" spans="2:7" ht="36" customHeight="1" x14ac:dyDescent="0.2">
      <c r="B12" s="10" t="s">
        <v>669</v>
      </c>
      <c r="C12" s="18">
        <v>10</v>
      </c>
      <c r="D12" s="19"/>
      <c r="E12" s="65">
        <f>'12-10'!D17</f>
        <v>0</v>
      </c>
      <c r="F12" s="19"/>
      <c r="G12" s="65">
        <v>0</v>
      </c>
    </row>
    <row r="13" spans="2:7" s="15" customFormat="1" ht="36" customHeight="1" thickBot="1" x14ac:dyDescent="0.25">
      <c r="B13" s="15" t="s">
        <v>752</v>
      </c>
      <c r="C13" s="57"/>
      <c r="D13" s="57"/>
      <c r="E13" s="67">
        <f>SUM(E11:E12)</f>
        <v>-372045</v>
      </c>
      <c r="F13" s="57"/>
      <c r="G13" s="67">
        <f>SUM(G11:G12)</f>
        <v>-95307</v>
      </c>
    </row>
    <row r="14" spans="2:7" s="15" customFormat="1" ht="24.95" customHeight="1" thickTop="1" x14ac:dyDescent="0.2">
      <c r="C14" s="57"/>
      <c r="D14" s="57"/>
      <c r="E14" s="9"/>
      <c r="F14" s="57"/>
      <c r="G14" s="9"/>
    </row>
    <row r="15" spans="2:7" s="15" customFormat="1" ht="24.95" customHeight="1" x14ac:dyDescent="0.2">
      <c r="C15" s="57"/>
      <c r="D15" s="57"/>
      <c r="E15" s="9"/>
      <c r="F15" s="57"/>
      <c r="G15" s="9"/>
    </row>
    <row r="16" spans="2:7" s="15" customFormat="1" ht="24.95" customHeight="1" x14ac:dyDescent="0.2">
      <c r="C16" s="57"/>
      <c r="D16" s="57"/>
      <c r="E16" s="9"/>
      <c r="F16" s="57"/>
      <c r="G16" s="9"/>
    </row>
    <row r="17" spans="2:7" s="15" customFormat="1" ht="24.95" customHeight="1" x14ac:dyDescent="0.2">
      <c r="C17" s="57"/>
      <c r="D17" s="57"/>
      <c r="E17" s="9"/>
      <c r="F17" s="57"/>
      <c r="G17" s="9"/>
    </row>
    <row r="18" spans="2:7" s="15" customFormat="1" ht="24.95" customHeight="1" x14ac:dyDescent="0.2">
      <c r="C18" s="57"/>
      <c r="D18" s="57"/>
      <c r="E18" s="9"/>
      <c r="F18" s="57"/>
      <c r="G18" s="9"/>
    </row>
    <row r="19" spans="2:7" s="15" customFormat="1" ht="24.95" customHeight="1" x14ac:dyDescent="0.2">
      <c r="C19" s="57"/>
      <c r="D19" s="57"/>
      <c r="E19" s="9"/>
      <c r="F19" s="57"/>
      <c r="G19" s="9"/>
    </row>
    <row r="20" spans="2:7" s="15" customFormat="1" ht="24.95" customHeight="1" x14ac:dyDescent="0.2">
      <c r="C20" s="57"/>
      <c r="D20" s="57"/>
      <c r="E20" s="9"/>
      <c r="F20" s="57"/>
      <c r="G20" s="9"/>
    </row>
    <row r="21" spans="2:7" s="15" customFormat="1" ht="24.95" customHeight="1" x14ac:dyDescent="0.2">
      <c r="C21" s="57"/>
      <c r="D21" s="57"/>
      <c r="E21" s="9"/>
      <c r="F21" s="57"/>
      <c r="G21" s="9"/>
    </row>
    <row r="22" spans="2:7" s="15" customFormat="1" ht="24.95" customHeight="1" x14ac:dyDescent="0.2">
      <c r="C22" s="57"/>
      <c r="D22" s="57"/>
      <c r="E22" s="9"/>
      <c r="F22" s="57"/>
      <c r="G22" s="9"/>
    </row>
    <row r="23" spans="2:7" s="15" customFormat="1" ht="24.95" customHeight="1" x14ac:dyDescent="0.2">
      <c r="C23" s="57"/>
      <c r="D23" s="57"/>
      <c r="E23" s="9"/>
      <c r="F23" s="57"/>
      <c r="G23" s="9"/>
    </row>
    <row r="24" spans="2:7" s="15" customFormat="1" ht="24.95" customHeight="1" x14ac:dyDescent="0.2">
      <c r="C24" s="57"/>
      <c r="D24" s="57"/>
      <c r="E24" s="9"/>
      <c r="F24" s="57"/>
      <c r="G24" s="9"/>
    </row>
    <row r="25" spans="2:7" s="15" customFormat="1" ht="30" customHeight="1" x14ac:dyDescent="0.2">
      <c r="C25" s="57"/>
      <c r="D25" s="57"/>
      <c r="E25" s="9"/>
      <c r="F25" s="57"/>
      <c r="G25" s="9"/>
    </row>
    <row r="26" spans="2:7" s="15" customFormat="1" ht="30" customHeight="1" x14ac:dyDescent="0.2">
      <c r="C26" s="57"/>
      <c r="D26" s="57"/>
      <c r="E26" s="9"/>
      <c r="F26" s="57"/>
      <c r="G26" s="9"/>
    </row>
    <row r="27" spans="2:7" s="15" customFormat="1" ht="9" customHeight="1" x14ac:dyDescent="0.2">
      <c r="D27" s="57"/>
      <c r="E27" s="57"/>
      <c r="F27" s="57"/>
      <c r="G27" s="9"/>
    </row>
    <row r="28" spans="2:7" ht="24.95" customHeight="1" x14ac:dyDescent="0.2">
      <c r="B28" s="105" t="str">
        <f>'المركز المالي'!B34:G34</f>
        <v xml:space="preserve">"إن الإيضاحات المرفقة من (1) إلى (19) تشكل جزءً لا يتجزأ من هذه القوائم المالية وتقرأ معها" </v>
      </c>
      <c r="C28" s="105"/>
      <c r="D28" s="105"/>
      <c r="E28" s="105"/>
      <c r="F28" s="105"/>
      <c r="G28" s="105"/>
    </row>
    <row r="29" spans="2:7" ht="21.95" customHeight="1" x14ac:dyDescent="0.2">
      <c r="B29" s="101">
        <f>'المركز المالي'!B35:G35+1</f>
        <v>6</v>
      </c>
      <c r="C29" s="101"/>
      <c r="D29" s="101"/>
      <c r="E29" s="101"/>
      <c r="F29" s="101"/>
      <c r="G29" s="101"/>
    </row>
    <row r="30" spans="2:7" ht="3.75" customHeight="1" x14ac:dyDescent="0.2"/>
  </sheetData>
  <customSheetViews>
    <customSheetView guid="{C4C54333-0C8B-484B-8210-F3D7E510C081}" scale="145" showPageBreaks="1" showGridLines="0" hiddenColumns="1" view="pageBreakPreview" topLeftCell="B13">
      <selection activeCell="C11" sqref="C11"/>
      <pageMargins left="0.28999999999999998" right="0.17" top="0.53" bottom="0" header="0" footer="0"/>
      <printOptions horizontalCentered="1"/>
      <pageSetup paperSize="9" firstPageNumber="5" orientation="portrait" useFirstPageNumber="1" r:id="rId1"/>
      <headerFooter alignWithMargins="0"/>
    </customSheetView>
  </customSheetViews>
  <mergeCells count="6">
    <mergeCell ref="B29:G29"/>
    <mergeCell ref="B28:G28"/>
    <mergeCell ref="B1:G1"/>
    <mergeCell ref="B2:G2"/>
    <mergeCell ref="B3:G3"/>
    <mergeCell ref="B4:G4"/>
  </mergeCells>
  <pageMargins left="0.78740157480314965" right="1" top="0.39370078740157483" bottom="0" header="0.39370078740157483" footer="0.19685039370078741"/>
  <pageSetup paperSize="9" firstPageNumber="5" orientation="portrait" r:id="rId2"/>
  <ignoredErrors>
    <ignoredError sqref="E10:F10" formula="1"/>
  </ignoredError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1"/>
  <sheetViews>
    <sheetView rightToLeft="1" view="pageBreakPreview" zoomScale="115" zoomScaleNormal="145" zoomScaleSheetLayoutView="115" zoomScalePageLayoutView="85" workbookViewId="0">
      <selection activeCell="B7" sqref="B7"/>
    </sheetView>
  </sheetViews>
  <sheetFormatPr defaultColWidth="9.25" defaultRowHeight="27" customHeight="1" x14ac:dyDescent="0.2"/>
  <cols>
    <col min="1" max="1" width="2" style="10" customWidth="1"/>
    <col min="2" max="2" width="40.75" style="10" customWidth="1"/>
    <col min="3" max="3" width="16.625" style="10" customWidth="1"/>
    <col min="4" max="4" width="1.625" style="10" customWidth="1"/>
    <col min="5" max="5" width="16.625" style="10" customWidth="1"/>
    <col min="6" max="6" width="1.625" style="10" customWidth="1"/>
    <col min="7" max="7" width="16.625" style="10" customWidth="1"/>
    <col min="8" max="8" width="11.75" style="10" bestFit="1" customWidth="1"/>
    <col min="9" max="9" width="13.75" style="10" bestFit="1" customWidth="1"/>
    <col min="10" max="252" width="9.25" style="10"/>
    <col min="253" max="253" width="12.75" style="10" customWidth="1"/>
    <col min="254" max="254" width="38" style="10" customWidth="1"/>
    <col min="255" max="255" width="2.25" style="10" customWidth="1"/>
    <col min="256" max="256" width="21.25" style="10" bestFit="1" customWidth="1"/>
    <col min="257" max="257" width="3.75" style="10" customWidth="1"/>
    <col min="258" max="258" width="21.25" style="10" bestFit="1" customWidth="1"/>
    <col min="259" max="259" width="3.75" style="10" customWidth="1"/>
    <col min="260" max="260" width="23" style="10" bestFit="1" customWidth="1"/>
    <col min="261" max="261" width="3.75" style="10" customWidth="1"/>
    <col min="262" max="262" width="23" style="10" bestFit="1" customWidth="1"/>
    <col min="263" max="263" width="1.25" style="10" customWidth="1"/>
    <col min="264" max="264" width="9.25" style="10"/>
    <col min="265" max="265" width="13.75" style="10" bestFit="1" customWidth="1"/>
    <col min="266" max="508" width="9.25" style="10"/>
    <col min="509" max="509" width="12.75" style="10" customWidth="1"/>
    <col min="510" max="510" width="38" style="10" customWidth="1"/>
    <col min="511" max="511" width="2.25" style="10" customWidth="1"/>
    <col min="512" max="512" width="21.25" style="10" bestFit="1" customWidth="1"/>
    <col min="513" max="513" width="3.75" style="10" customWidth="1"/>
    <col min="514" max="514" width="21.25" style="10" bestFit="1" customWidth="1"/>
    <col min="515" max="515" width="3.75" style="10" customWidth="1"/>
    <col min="516" max="516" width="23" style="10" bestFit="1" customWidth="1"/>
    <col min="517" max="517" width="3.75" style="10" customWidth="1"/>
    <col min="518" max="518" width="23" style="10" bestFit="1" customWidth="1"/>
    <col min="519" max="519" width="1.25" style="10" customWidth="1"/>
    <col min="520" max="520" width="9.25" style="10"/>
    <col min="521" max="521" width="13.75" style="10" bestFit="1" customWidth="1"/>
    <col min="522" max="764" width="9.25" style="10"/>
    <col min="765" max="765" width="12.75" style="10" customWidth="1"/>
    <col min="766" max="766" width="38" style="10" customWidth="1"/>
    <col min="767" max="767" width="2.25" style="10" customWidth="1"/>
    <col min="768" max="768" width="21.25" style="10" bestFit="1" customWidth="1"/>
    <col min="769" max="769" width="3.75" style="10" customWidth="1"/>
    <col min="770" max="770" width="21.25" style="10" bestFit="1" customWidth="1"/>
    <col min="771" max="771" width="3.75" style="10" customWidth="1"/>
    <col min="772" max="772" width="23" style="10" bestFit="1" customWidth="1"/>
    <col min="773" max="773" width="3.75" style="10" customWidth="1"/>
    <col min="774" max="774" width="23" style="10" bestFit="1" customWidth="1"/>
    <col min="775" max="775" width="1.25" style="10" customWidth="1"/>
    <col min="776" max="776" width="9.25" style="10"/>
    <col min="777" max="777" width="13.75" style="10" bestFit="1" customWidth="1"/>
    <col min="778" max="1020" width="9.25" style="10"/>
    <col min="1021" max="1021" width="12.75" style="10" customWidth="1"/>
    <col min="1022" max="1022" width="38" style="10" customWidth="1"/>
    <col min="1023" max="1023" width="2.25" style="10" customWidth="1"/>
    <col min="1024" max="1024" width="21.25" style="10" bestFit="1" customWidth="1"/>
    <col min="1025" max="1025" width="3.75" style="10" customWidth="1"/>
    <col min="1026" max="1026" width="21.25" style="10" bestFit="1" customWidth="1"/>
    <col min="1027" max="1027" width="3.75" style="10" customWidth="1"/>
    <col min="1028" max="1028" width="23" style="10" bestFit="1" customWidth="1"/>
    <col min="1029" max="1029" width="3.75" style="10" customWidth="1"/>
    <col min="1030" max="1030" width="23" style="10" bestFit="1" customWidth="1"/>
    <col min="1031" max="1031" width="1.25" style="10" customWidth="1"/>
    <col min="1032" max="1032" width="9.25" style="10"/>
    <col min="1033" max="1033" width="13.75" style="10" bestFit="1" customWidth="1"/>
    <col min="1034" max="1276" width="9.25" style="10"/>
    <col min="1277" max="1277" width="12.75" style="10" customWidth="1"/>
    <col min="1278" max="1278" width="38" style="10" customWidth="1"/>
    <col min="1279" max="1279" width="2.25" style="10" customWidth="1"/>
    <col min="1280" max="1280" width="21.25" style="10" bestFit="1" customWidth="1"/>
    <col min="1281" max="1281" width="3.75" style="10" customWidth="1"/>
    <col min="1282" max="1282" width="21.25" style="10" bestFit="1" customWidth="1"/>
    <col min="1283" max="1283" width="3.75" style="10" customWidth="1"/>
    <col min="1284" max="1284" width="23" style="10" bestFit="1" customWidth="1"/>
    <col min="1285" max="1285" width="3.75" style="10" customWidth="1"/>
    <col min="1286" max="1286" width="23" style="10" bestFit="1" customWidth="1"/>
    <col min="1287" max="1287" width="1.25" style="10" customWidth="1"/>
    <col min="1288" max="1288" width="9.25" style="10"/>
    <col min="1289" max="1289" width="13.75" style="10" bestFit="1" customWidth="1"/>
    <col min="1290" max="1532" width="9.25" style="10"/>
    <col min="1533" max="1533" width="12.75" style="10" customWidth="1"/>
    <col min="1534" max="1534" width="38" style="10" customWidth="1"/>
    <col min="1535" max="1535" width="2.25" style="10" customWidth="1"/>
    <col min="1536" max="1536" width="21.25" style="10" bestFit="1" customWidth="1"/>
    <col min="1537" max="1537" width="3.75" style="10" customWidth="1"/>
    <col min="1538" max="1538" width="21.25" style="10" bestFit="1" customWidth="1"/>
    <col min="1539" max="1539" width="3.75" style="10" customWidth="1"/>
    <col min="1540" max="1540" width="23" style="10" bestFit="1" customWidth="1"/>
    <col min="1541" max="1541" width="3.75" style="10" customWidth="1"/>
    <col min="1542" max="1542" width="23" style="10" bestFit="1" customWidth="1"/>
    <col min="1543" max="1543" width="1.25" style="10" customWidth="1"/>
    <col min="1544" max="1544" width="9.25" style="10"/>
    <col min="1545" max="1545" width="13.75" style="10" bestFit="1" customWidth="1"/>
    <col min="1546" max="1788" width="9.25" style="10"/>
    <col min="1789" max="1789" width="12.75" style="10" customWidth="1"/>
    <col min="1790" max="1790" width="38" style="10" customWidth="1"/>
    <col min="1791" max="1791" width="2.25" style="10" customWidth="1"/>
    <col min="1792" max="1792" width="21.25" style="10" bestFit="1" customWidth="1"/>
    <col min="1793" max="1793" width="3.75" style="10" customWidth="1"/>
    <col min="1794" max="1794" width="21.25" style="10" bestFit="1" customWidth="1"/>
    <col min="1795" max="1795" width="3.75" style="10" customWidth="1"/>
    <col min="1796" max="1796" width="23" style="10" bestFit="1" customWidth="1"/>
    <col min="1797" max="1797" width="3.75" style="10" customWidth="1"/>
    <col min="1798" max="1798" width="23" style="10" bestFit="1" customWidth="1"/>
    <col min="1799" max="1799" width="1.25" style="10" customWidth="1"/>
    <col min="1800" max="1800" width="9.25" style="10"/>
    <col min="1801" max="1801" width="13.75" style="10" bestFit="1" customWidth="1"/>
    <col min="1802" max="2044" width="9.25" style="10"/>
    <col min="2045" max="2045" width="12.75" style="10" customWidth="1"/>
    <col min="2046" max="2046" width="38" style="10" customWidth="1"/>
    <col min="2047" max="2047" width="2.25" style="10" customWidth="1"/>
    <col min="2048" max="2048" width="21.25" style="10" bestFit="1" customWidth="1"/>
    <col min="2049" max="2049" width="3.75" style="10" customWidth="1"/>
    <col min="2050" max="2050" width="21.25" style="10" bestFit="1" customWidth="1"/>
    <col min="2051" max="2051" width="3.75" style="10" customWidth="1"/>
    <col min="2052" max="2052" width="23" style="10" bestFit="1" customWidth="1"/>
    <col min="2053" max="2053" width="3.75" style="10" customWidth="1"/>
    <col min="2054" max="2054" width="23" style="10" bestFit="1" customWidth="1"/>
    <col min="2055" max="2055" width="1.25" style="10" customWidth="1"/>
    <col min="2056" max="2056" width="9.25" style="10"/>
    <col min="2057" max="2057" width="13.75" style="10" bestFit="1" customWidth="1"/>
    <col min="2058" max="2300" width="9.25" style="10"/>
    <col min="2301" max="2301" width="12.75" style="10" customWidth="1"/>
    <col min="2302" max="2302" width="38" style="10" customWidth="1"/>
    <col min="2303" max="2303" width="2.25" style="10" customWidth="1"/>
    <col min="2304" max="2304" width="21.25" style="10" bestFit="1" customWidth="1"/>
    <col min="2305" max="2305" width="3.75" style="10" customWidth="1"/>
    <col min="2306" max="2306" width="21.25" style="10" bestFit="1" customWidth="1"/>
    <col min="2307" max="2307" width="3.75" style="10" customWidth="1"/>
    <col min="2308" max="2308" width="23" style="10" bestFit="1" customWidth="1"/>
    <col min="2309" max="2309" width="3.75" style="10" customWidth="1"/>
    <col min="2310" max="2310" width="23" style="10" bestFit="1" customWidth="1"/>
    <col min="2311" max="2311" width="1.25" style="10" customWidth="1"/>
    <col min="2312" max="2312" width="9.25" style="10"/>
    <col min="2313" max="2313" width="13.75" style="10" bestFit="1" customWidth="1"/>
    <col min="2314" max="2556" width="9.25" style="10"/>
    <col min="2557" max="2557" width="12.75" style="10" customWidth="1"/>
    <col min="2558" max="2558" width="38" style="10" customWidth="1"/>
    <col min="2559" max="2559" width="2.25" style="10" customWidth="1"/>
    <col min="2560" max="2560" width="21.25" style="10" bestFit="1" customWidth="1"/>
    <col min="2561" max="2561" width="3.75" style="10" customWidth="1"/>
    <col min="2562" max="2562" width="21.25" style="10" bestFit="1" customWidth="1"/>
    <col min="2563" max="2563" width="3.75" style="10" customWidth="1"/>
    <col min="2564" max="2564" width="23" style="10" bestFit="1" customWidth="1"/>
    <col min="2565" max="2565" width="3.75" style="10" customWidth="1"/>
    <col min="2566" max="2566" width="23" style="10" bestFit="1" customWidth="1"/>
    <col min="2567" max="2567" width="1.25" style="10" customWidth="1"/>
    <col min="2568" max="2568" width="9.25" style="10"/>
    <col min="2569" max="2569" width="13.75" style="10" bestFit="1" customWidth="1"/>
    <col min="2570" max="2812" width="9.25" style="10"/>
    <col min="2813" max="2813" width="12.75" style="10" customWidth="1"/>
    <col min="2814" max="2814" width="38" style="10" customWidth="1"/>
    <col min="2815" max="2815" width="2.25" style="10" customWidth="1"/>
    <col min="2816" max="2816" width="21.25" style="10" bestFit="1" customWidth="1"/>
    <col min="2817" max="2817" width="3.75" style="10" customWidth="1"/>
    <col min="2818" max="2818" width="21.25" style="10" bestFit="1" customWidth="1"/>
    <col min="2819" max="2819" width="3.75" style="10" customWidth="1"/>
    <col min="2820" max="2820" width="23" style="10" bestFit="1" customWidth="1"/>
    <col min="2821" max="2821" width="3.75" style="10" customWidth="1"/>
    <col min="2822" max="2822" width="23" style="10" bestFit="1" customWidth="1"/>
    <col min="2823" max="2823" width="1.25" style="10" customWidth="1"/>
    <col min="2824" max="2824" width="9.25" style="10"/>
    <col min="2825" max="2825" width="13.75" style="10" bestFit="1" customWidth="1"/>
    <col min="2826" max="3068" width="9.25" style="10"/>
    <col min="3069" max="3069" width="12.75" style="10" customWidth="1"/>
    <col min="3070" max="3070" width="38" style="10" customWidth="1"/>
    <col min="3071" max="3071" width="2.25" style="10" customWidth="1"/>
    <col min="3072" max="3072" width="21.25" style="10" bestFit="1" customWidth="1"/>
    <col min="3073" max="3073" width="3.75" style="10" customWidth="1"/>
    <col min="3074" max="3074" width="21.25" style="10" bestFit="1" customWidth="1"/>
    <col min="3075" max="3075" width="3.75" style="10" customWidth="1"/>
    <col min="3076" max="3076" width="23" style="10" bestFit="1" customWidth="1"/>
    <col min="3077" max="3077" width="3.75" style="10" customWidth="1"/>
    <col min="3078" max="3078" width="23" style="10" bestFit="1" customWidth="1"/>
    <col min="3079" max="3079" width="1.25" style="10" customWidth="1"/>
    <col min="3080" max="3080" width="9.25" style="10"/>
    <col min="3081" max="3081" width="13.75" style="10" bestFit="1" customWidth="1"/>
    <col min="3082" max="3324" width="9.25" style="10"/>
    <col min="3325" max="3325" width="12.75" style="10" customWidth="1"/>
    <col min="3326" max="3326" width="38" style="10" customWidth="1"/>
    <col min="3327" max="3327" width="2.25" style="10" customWidth="1"/>
    <col min="3328" max="3328" width="21.25" style="10" bestFit="1" customWidth="1"/>
    <col min="3329" max="3329" width="3.75" style="10" customWidth="1"/>
    <col min="3330" max="3330" width="21.25" style="10" bestFit="1" customWidth="1"/>
    <col min="3331" max="3331" width="3.75" style="10" customWidth="1"/>
    <col min="3332" max="3332" width="23" style="10" bestFit="1" customWidth="1"/>
    <col min="3333" max="3333" width="3.75" style="10" customWidth="1"/>
    <col min="3334" max="3334" width="23" style="10" bestFit="1" customWidth="1"/>
    <col min="3335" max="3335" width="1.25" style="10" customWidth="1"/>
    <col min="3336" max="3336" width="9.25" style="10"/>
    <col min="3337" max="3337" width="13.75" style="10" bestFit="1" customWidth="1"/>
    <col min="3338" max="3580" width="9.25" style="10"/>
    <col min="3581" max="3581" width="12.75" style="10" customWidth="1"/>
    <col min="3582" max="3582" width="38" style="10" customWidth="1"/>
    <col min="3583" max="3583" width="2.25" style="10" customWidth="1"/>
    <col min="3584" max="3584" width="21.25" style="10" bestFit="1" customWidth="1"/>
    <col min="3585" max="3585" width="3.75" style="10" customWidth="1"/>
    <col min="3586" max="3586" width="21.25" style="10" bestFit="1" customWidth="1"/>
    <col min="3587" max="3587" width="3.75" style="10" customWidth="1"/>
    <col min="3588" max="3588" width="23" style="10" bestFit="1" customWidth="1"/>
    <col min="3589" max="3589" width="3.75" style="10" customWidth="1"/>
    <col min="3590" max="3590" width="23" style="10" bestFit="1" customWidth="1"/>
    <col min="3591" max="3591" width="1.25" style="10" customWidth="1"/>
    <col min="3592" max="3592" width="9.25" style="10"/>
    <col min="3593" max="3593" width="13.75" style="10" bestFit="1" customWidth="1"/>
    <col min="3594" max="3836" width="9.25" style="10"/>
    <col min="3837" max="3837" width="12.75" style="10" customWidth="1"/>
    <col min="3838" max="3838" width="38" style="10" customWidth="1"/>
    <col min="3839" max="3839" width="2.25" style="10" customWidth="1"/>
    <col min="3840" max="3840" width="21.25" style="10" bestFit="1" customWidth="1"/>
    <col min="3841" max="3841" width="3.75" style="10" customWidth="1"/>
    <col min="3842" max="3842" width="21.25" style="10" bestFit="1" customWidth="1"/>
    <col min="3843" max="3843" width="3.75" style="10" customWidth="1"/>
    <col min="3844" max="3844" width="23" style="10" bestFit="1" customWidth="1"/>
    <col min="3845" max="3845" width="3.75" style="10" customWidth="1"/>
    <col min="3846" max="3846" width="23" style="10" bestFit="1" customWidth="1"/>
    <col min="3847" max="3847" width="1.25" style="10" customWidth="1"/>
    <col min="3848" max="3848" width="9.25" style="10"/>
    <col min="3849" max="3849" width="13.75" style="10" bestFit="1" customWidth="1"/>
    <col min="3850" max="4092" width="9.25" style="10"/>
    <col min="4093" max="4093" width="12.75" style="10" customWidth="1"/>
    <col min="4094" max="4094" width="38" style="10" customWidth="1"/>
    <col min="4095" max="4095" width="2.25" style="10" customWidth="1"/>
    <col min="4096" max="4096" width="21.25" style="10" bestFit="1" customWidth="1"/>
    <col min="4097" max="4097" width="3.75" style="10" customWidth="1"/>
    <col min="4098" max="4098" width="21.25" style="10" bestFit="1" customWidth="1"/>
    <col min="4099" max="4099" width="3.75" style="10" customWidth="1"/>
    <col min="4100" max="4100" width="23" style="10" bestFit="1" customWidth="1"/>
    <col min="4101" max="4101" width="3.75" style="10" customWidth="1"/>
    <col min="4102" max="4102" width="23" style="10" bestFit="1" customWidth="1"/>
    <col min="4103" max="4103" width="1.25" style="10" customWidth="1"/>
    <col min="4104" max="4104" width="9.25" style="10"/>
    <col min="4105" max="4105" width="13.75" style="10" bestFit="1" customWidth="1"/>
    <col min="4106" max="4348" width="9.25" style="10"/>
    <col min="4349" max="4349" width="12.75" style="10" customWidth="1"/>
    <col min="4350" max="4350" width="38" style="10" customWidth="1"/>
    <col min="4351" max="4351" width="2.25" style="10" customWidth="1"/>
    <col min="4352" max="4352" width="21.25" style="10" bestFit="1" customWidth="1"/>
    <col min="4353" max="4353" width="3.75" style="10" customWidth="1"/>
    <col min="4354" max="4354" width="21.25" style="10" bestFit="1" customWidth="1"/>
    <col min="4355" max="4355" width="3.75" style="10" customWidth="1"/>
    <col min="4356" max="4356" width="23" style="10" bestFit="1" customWidth="1"/>
    <col min="4357" max="4357" width="3.75" style="10" customWidth="1"/>
    <col min="4358" max="4358" width="23" style="10" bestFit="1" customWidth="1"/>
    <col min="4359" max="4359" width="1.25" style="10" customWidth="1"/>
    <col min="4360" max="4360" width="9.25" style="10"/>
    <col min="4361" max="4361" width="13.75" style="10" bestFit="1" customWidth="1"/>
    <col min="4362" max="4604" width="9.25" style="10"/>
    <col min="4605" max="4605" width="12.75" style="10" customWidth="1"/>
    <col min="4606" max="4606" width="38" style="10" customWidth="1"/>
    <col min="4607" max="4607" width="2.25" style="10" customWidth="1"/>
    <col min="4608" max="4608" width="21.25" style="10" bestFit="1" customWidth="1"/>
    <col min="4609" max="4609" width="3.75" style="10" customWidth="1"/>
    <col min="4610" max="4610" width="21.25" style="10" bestFit="1" customWidth="1"/>
    <col min="4611" max="4611" width="3.75" style="10" customWidth="1"/>
    <col min="4612" max="4612" width="23" style="10" bestFit="1" customWidth="1"/>
    <col min="4613" max="4613" width="3.75" style="10" customWidth="1"/>
    <col min="4614" max="4614" width="23" style="10" bestFit="1" customWidth="1"/>
    <col min="4615" max="4615" width="1.25" style="10" customWidth="1"/>
    <col min="4616" max="4616" width="9.25" style="10"/>
    <col min="4617" max="4617" width="13.75" style="10" bestFit="1" customWidth="1"/>
    <col min="4618" max="4860" width="9.25" style="10"/>
    <col min="4861" max="4861" width="12.75" style="10" customWidth="1"/>
    <col min="4862" max="4862" width="38" style="10" customWidth="1"/>
    <col min="4863" max="4863" width="2.25" style="10" customWidth="1"/>
    <col min="4864" max="4864" width="21.25" style="10" bestFit="1" customWidth="1"/>
    <col min="4865" max="4865" width="3.75" style="10" customWidth="1"/>
    <col min="4866" max="4866" width="21.25" style="10" bestFit="1" customWidth="1"/>
    <col min="4867" max="4867" width="3.75" style="10" customWidth="1"/>
    <col min="4868" max="4868" width="23" style="10" bestFit="1" customWidth="1"/>
    <col min="4869" max="4869" width="3.75" style="10" customWidth="1"/>
    <col min="4870" max="4870" width="23" style="10" bestFit="1" customWidth="1"/>
    <col min="4871" max="4871" width="1.25" style="10" customWidth="1"/>
    <col min="4872" max="4872" width="9.25" style="10"/>
    <col min="4873" max="4873" width="13.75" style="10" bestFit="1" customWidth="1"/>
    <col min="4874" max="5116" width="9.25" style="10"/>
    <col min="5117" max="5117" width="12.75" style="10" customWidth="1"/>
    <col min="5118" max="5118" width="38" style="10" customWidth="1"/>
    <col min="5119" max="5119" width="2.25" style="10" customWidth="1"/>
    <col min="5120" max="5120" width="21.25" style="10" bestFit="1" customWidth="1"/>
    <col min="5121" max="5121" width="3.75" style="10" customWidth="1"/>
    <col min="5122" max="5122" width="21.25" style="10" bestFit="1" customWidth="1"/>
    <col min="5123" max="5123" width="3.75" style="10" customWidth="1"/>
    <col min="5124" max="5124" width="23" style="10" bestFit="1" customWidth="1"/>
    <col min="5125" max="5125" width="3.75" style="10" customWidth="1"/>
    <col min="5126" max="5126" width="23" style="10" bestFit="1" customWidth="1"/>
    <col min="5127" max="5127" width="1.25" style="10" customWidth="1"/>
    <col min="5128" max="5128" width="9.25" style="10"/>
    <col min="5129" max="5129" width="13.75" style="10" bestFit="1" customWidth="1"/>
    <col min="5130" max="5372" width="9.25" style="10"/>
    <col min="5373" max="5373" width="12.75" style="10" customWidth="1"/>
    <col min="5374" max="5374" width="38" style="10" customWidth="1"/>
    <col min="5375" max="5375" width="2.25" style="10" customWidth="1"/>
    <col min="5376" max="5376" width="21.25" style="10" bestFit="1" customWidth="1"/>
    <col min="5377" max="5377" width="3.75" style="10" customWidth="1"/>
    <col min="5378" max="5378" width="21.25" style="10" bestFit="1" customWidth="1"/>
    <col min="5379" max="5379" width="3.75" style="10" customWidth="1"/>
    <col min="5380" max="5380" width="23" style="10" bestFit="1" customWidth="1"/>
    <col min="5381" max="5381" width="3.75" style="10" customWidth="1"/>
    <col min="5382" max="5382" width="23" style="10" bestFit="1" customWidth="1"/>
    <col min="5383" max="5383" width="1.25" style="10" customWidth="1"/>
    <col min="5384" max="5384" width="9.25" style="10"/>
    <col min="5385" max="5385" width="13.75" style="10" bestFit="1" customWidth="1"/>
    <col min="5386" max="5628" width="9.25" style="10"/>
    <col min="5629" max="5629" width="12.75" style="10" customWidth="1"/>
    <col min="5630" max="5630" width="38" style="10" customWidth="1"/>
    <col min="5631" max="5631" width="2.25" style="10" customWidth="1"/>
    <col min="5632" max="5632" width="21.25" style="10" bestFit="1" customWidth="1"/>
    <col min="5633" max="5633" width="3.75" style="10" customWidth="1"/>
    <col min="5634" max="5634" width="21.25" style="10" bestFit="1" customWidth="1"/>
    <col min="5635" max="5635" width="3.75" style="10" customWidth="1"/>
    <col min="5636" max="5636" width="23" style="10" bestFit="1" customWidth="1"/>
    <col min="5637" max="5637" width="3.75" style="10" customWidth="1"/>
    <col min="5638" max="5638" width="23" style="10" bestFit="1" customWidth="1"/>
    <col min="5639" max="5639" width="1.25" style="10" customWidth="1"/>
    <col min="5640" max="5640" width="9.25" style="10"/>
    <col min="5641" max="5641" width="13.75" style="10" bestFit="1" customWidth="1"/>
    <col min="5642" max="5884" width="9.25" style="10"/>
    <col min="5885" max="5885" width="12.75" style="10" customWidth="1"/>
    <col min="5886" max="5886" width="38" style="10" customWidth="1"/>
    <col min="5887" max="5887" width="2.25" style="10" customWidth="1"/>
    <col min="5888" max="5888" width="21.25" style="10" bestFit="1" customWidth="1"/>
    <col min="5889" max="5889" width="3.75" style="10" customWidth="1"/>
    <col min="5890" max="5890" width="21.25" style="10" bestFit="1" customWidth="1"/>
    <col min="5891" max="5891" width="3.75" style="10" customWidth="1"/>
    <col min="5892" max="5892" width="23" style="10" bestFit="1" customWidth="1"/>
    <col min="5893" max="5893" width="3.75" style="10" customWidth="1"/>
    <col min="5894" max="5894" width="23" style="10" bestFit="1" customWidth="1"/>
    <col min="5895" max="5895" width="1.25" style="10" customWidth="1"/>
    <col min="5896" max="5896" width="9.25" style="10"/>
    <col min="5897" max="5897" width="13.75" style="10" bestFit="1" customWidth="1"/>
    <col min="5898" max="6140" width="9.25" style="10"/>
    <col min="6141" max="6141" width="12.75" style="10" customWidth="1"/>
    <col min="6142" max="6142" width="38" style="10" customWidth="1"/>
    <col min="6143" max="6143" width="2.25" style="10" customWidth="1"/>
    <col min="6144" max="6144" width="21.25" style="10" bestFit="1" customWidth="1"/>
    <col min="6145" max="6145" width="3.75" style="10" customWidth="1"/>
    <col min="6146" max="6146" width="21.25" style="10" bestFit="1" customWidth="1"/>
    <col min="6147" max="6147" width="3.75" style="10" customWidth="1"/>
    <col min="6148" max="6148" width="23" style="10" bestFit="1" customWidth="1"/>
    <col min="6149" max="6149" width="3.75" style="10" customWidth="1"/>
    <col min="6150" max="6150" width="23" style="10" bestFit="1" customWidth="1"/>
    <col min="6151" max="6151" width="1.25" style="10" customWidth="1"/>
    <col min="6152" max="6152" width="9.25" style="10"/>
    <col min="6153" max="6153" width="13.75" style="10" bestFit="1" customWidth="1"/>
    <col min="6154" max="6396" width="9.25" style="10"/>
    <col min="6397" max="6397" width="12.75" style="10" customWidth="1"/>
    <col min="6398" max="6398" width="38" style="10" customWidth="1"/>
    <col min="6399" max="6399" width="2.25" style="10" customWidth="1"/>
    <col min="6400" max="6400" width="21.25" style="10" bestFit="1" customWidth="1"/>
    <col min="6401" max="6401" width="3.75" style="10" customWidth="1"/>
    <col min="6402" max="6402" width="21.25" style="10" bestFit="1" customWidth="1"/>
    <col min="6403" max="6403" width="3.75" style="10" customWidth="1"/>
    <col min="6404" max="6404" width="23" style="10" bestFit="1" customWidth="1"/>
    <col min="6405" max="6405" width="3.75" style="10" customWidth="1"/>
    <col min="6406" max="6406" width="23" style="10" bestFit="1" customWidth="1"/>
    <col min="6407" max="6407" width="1.25" style="10" customWidth="1"/>
    <col min="6408" max="6408" width="9.25" style="10"/>
    <col min="6409" max="6409" width="13.75" style="10" bestFit="1" customWidth="1"/>
    <col min="6410" max="6652" width="9.25" style="10"/>
    <col min="6653" max="6653" width="12.75" style="10" customWidth="1"/>
    <col min="6654" max="6654" width="38" style="10" customWidth="1"/>
    <col min="6655" max="6655" width="2.25" style="10" customWidth="1"/>
    <col min="6656" max="6656" width="21.25" style="10" bestFit="1" customWidth="1"/>
    <col min="6657" max="6657" width="3.75" style="10" customWidth="1"/>
    <col min="6658" max="6658" width="21.25" style="10" bestFit="1" customWidth="1"/>
    <col min="6659" max="6659" width="3.75" style="10" customWidth="1"/>
    <col min="6660" max="6660" width="23" style="10" bestFit="1" customWidth="1"/>
    <col min="6661" max="6661" width="3.75" style="10" customWidth="1"/>
    <col min="6662" max="6662" width="23" style="10" bestFit="1" customWidth="1"/>
    <col min="6663" max="6663" width="1.25" style="10" customWidth="1"/>
    <col min="6664" max="6664" width="9.25" style="10"/>
    <col min="6665" max="6665" width="13.75" style="10" bestFit="1" customWidth="1"/>
    <col min="6666" max="6908" width="9.25" style="10"/>
    <col min="6909" max="6909" width="12.75" style="10" customWidth="1"/>
    <col min="6910" max="6910" width="38" style="10" customWidth="1"/>
    <col min="6911" max="6911" width="2.25" style="10" customWidth="1"/>
    <col min="6912" max="6912" width="21.25" style="10" bestFit="1" customWidth="1"/>
    <col min="6913" max="6913" width="3.75" style="10" customWidth="1"/>
    <col min="6914" max="6914" width="21.25" style="10" bestFit="1" customWidth="1"/>
    <col min="6915" max="6915" width="3.75" style="10" customWidth="1"/>
    <col min="6916" max="6916" width="23" style="10" bestFit="1" customWidth="1"/>
    <col min="6917" max="6917" width="3.75" style="10" customWidth="1"/>
    <col min="6918" max="6918" width="23" style="10" bestFit="1" customWidth="1"/>
    <col min="6919" max="6919" width="1.25" style="10" customWidth="1"/>
    <col min="6920" max="6920" width="9.25" style="10"/>
    <col min="6921" max="6921" width="13.75" style="10" bestFit="1" customWidth="1"/>
    <col min="6922" max="7164" width="9.25" style="10"/>
    <col min="7165" max="7165" width="12.75" style="10" customWidth="1"/>
    <col min="7166" max="7166" width="38" style="10" customWidth="1"/>
    <col min="7167" max="7167" width="2.25" style="10" customWidth="1"/>
    <col min="7168" max="7168" width="21.25" style="10" bestFit="1" customWidth="1"/>
    <col min="7169" max="7169" width="3.75" style="10" customWidth="1"/>
    <col min="7170" max="7170" width="21.25" style="10" bestFit="1" customWidth="1"/>
    <col min="7171" max="7171" width="3.75" style="10" customWidth="1"/>
    <col min="7172" max="7172" width="23" style="10" bestFit="1" customWidth="1"/>
    <col min="7173" max="7173" width="3.75" style="10" customWidth="1"/>
    <col min="7174" max="7174" width="23" style="10" bestFit="1" customWidth="1"/>
    <col min="7175" max="7175" width="1.25" style="10" customWidth="1"/>
    <col min="7176" max="7176" width="9.25" style="10"/>
    <col min="7177" max="7177" width="13.75" style="10" bestFit="1" customWidth="1"/>
    <col min="7178" max="7420" width="9.25" style="10"/>
    <col min="7421" max="7421" width="12.75" style="10" customWidth="1"/>
    <col min="7422" max="7422" width="38" style="10" customWidth="1"/>
    <col min="7423" max="7423" width="2.25" style="10" customWidth="1"/>
    <col min="7424" max="7424" width="21.25" style="10" bestFit="1" customWidth="1"/>
    <col min="7425" max="7425" width="3.75" style="10" customWidth="1"/>
    <col min="7426" max="7426" width="21.25" style="10" bestFit="1" customWidth="1"/>
    <col min="7427" max="7427" width="3.75" style="10" customWidth="1"/>
    <col min="7428" max="7428" width="23" style="10" bestFit="1" customWidth="1"/>
    <col min="7429" max="7429" width="3.75" style="10" customWidth="1"/>
    <col min="7430" max="7430" width="23" style="10" bestFit="1" customWidth="1"/>
    <col min="7431" max="7431" width="1.25" style="10" customWidth="1"/>
    <col min="7432" max="7432" width="9.25" style="10"/>
    <col min="7433" max="7433" width="13.75" style="10" bestFit="1" customWidth="1"/>
    <col min="7434" max="7676" width="9.25" style="10"/>
    <col min="7677" max="7677" width="12.75" style="10" customWidth="1"/>
    <col min="7678" max="7678" width="38" style="10" customWidth="1"/>
    <col min="7679" max="7679" width="2.25" style="10" customWidth="1"/>
    <col min="7680" max="7680" width="21.25" style="10" bestFit="1" customWidth="1"/>
    <col min="7681" max="7681" width="3.75" style="10" customWidth="1"/>
    <col min="7682" max="7682" width="21.25" style="10" bestFit="1" customWidth="1"/>
    <col min="7683" max="7683" width="3.75" style="10" customWidth="1"/>
    <col min="7684" max="7684" width="23" style="10" bestFit="1" customWidth="1"/>
    <col min="7685" max="7685" width="3.75" style="10" customWidth="1"/>
    <col min="7686" max="7686" width="23" style="10" bestFit="1" customWidth="1"/>
    <col min="7687" max="7687" width="1.25" style="10" customWidth="1"/>
    <col min="7688" max="7688" width="9.25" style="10"/>
    <col min="7689" max="7689" width="13.75" style="10" bestFit="1" customWidth="1"/>
    <col min="7690" max="7932" width="9.25" style="10"/>
    <col min="7933" max="7933" width="12.75" style="10" customWidth="1"/>
    <col min="7934" max="7934" width="38" style="10" customWidth="1"/>
    <col min="7935" max="7935" width="2.25" style="10" customWidth="1"/>
    <col min="7936" max="7936" width="21.25" style="10" bestFit="1" customWidth="1"/>
    <col min="7937" max="7937" width="3.75" style="10" customWidth="1"/>
    <col min="7938" max="7938" width="21.25" style="10" bestFit="1" customWidth="1"/>
    <col min="7939" max="7939" width="3.75" style="10" customWidth="1"/>
    <col min="7940" max="7940" width="23" style="10" bestFit="1" customWidth="1"/>
    <col min="7941" max="7941" width="3.75" style="10" customWidth="1"/>
    <col min="7942" max="7942" width="23" style="10" bestFit="1" customWidth="1"/>
    <col min="7943" max="7943" width="1.25" style="10" customWidth="1"/>
    <col min="7944" max="7944" width="9.25" style="10"/>
    <col min="7945" max="7945" width="13.75" style="10" bestFit="1" customWidth="1"/>
    <col min="7946" max="8188" width="9.25" style="10"/>
    <col min="8189" max="8189" width="12.75" style="10" customWidth="1"/>
    <col min="8190" max="8190" width="38" style="10" customWidth="1"/>
    <col min="8191" max="8191" width="2.25" style="10" customWidth="1"/>
    <col min="8192" max="8192" width="21.25" style="10" bestFit="1" customWidth="1"/>
    <col min="8193" max="8193" width="3.75" style="10" customWidth="1"/>
    <col min="8194" max="8194" width="21.25" style="10" bestFit="1" customWidth="1"/>
    <col min="8195" max="8195" width="3.75" style="10" customWidth="1"/>
    <col min="8196" max="8196" width="23" style="10" bestFit="1" customWidth="1"/>
    <col min="8197" max="8197" width="3.75" style="10" customWidth="1"/>
    <col min="8198" max="8198" width="23" style="10" bestFit="1" customWidth="1"/>
    <col min="8199" max="8199" width="1.25" style="10" customWidth="1"/>
    <col min="8200" max="8200" width="9.25" style="10"/>
    <col min="8201" max="8201" width="13.75" style="10" bestFit="1" customWidth="1"/>
    <col min="8202" max="8444" width="9.25" style="10"/>
    <col min="8445" max="8445" width="12.75" style="10" customWidth="1"/>
    <col min="8446" max="8446" width="38" style="10" customWidth="1"/>
    <col min="8447" max="8447" width="2.25" style="10" customWidth="1"/>
    <col min="8448" max="8448" width="21.25" style="10" bestFit="1" customWidth="1"/>
    <col min="8449" max="8449" width="3.75" style="10" customWidth="1"/>
    <col min="8450" max="8450" width="21.25" style="10" bestFit="1" customWidth="1"/>
    <col min="8451" max="8451" width="3.75" style="10" customWidth="1"/>
    <col min="8452" max="8452" width="23" style="10" bestFit="1" customWidth="1"/>
    <col min="8453" max="8453" width="3.75" style="10" customWidth="1"/>
    <col min="8454" max="8454" width="23" style="10" bestFit="1" customWidth="1"/>
    <col min="8455" max="8455" width="1.25" style="10" customWidth="1"/>
    <col min="8456" max="8456" width="9.25" style="10"/>
    <col min="8457" max="8457" width="13.75" style="10" bestFit="1" customWidth="1"/>
    <col min="8458" max="8700" width="9.25" style="10"/>
    <col min="8701" max="8701" width="12.75" style="10" customWidth="1"/>
    <col min="8702" max="8702" width="38" style="10" customWidth="1"/>
    <col min="8703" max="8703" width="2.25" style="10" customWidth="1"/>
    <col min="8704" max="8704" width="21.25" style="10" bestFit="1" customWidth="1"/>
    <col min="8705" max="8705" width="3.75" style="10" customWidth="1"/>
    <col min="8706" max="8706" width="21.25" style="10" bestFit="1" customWidth="1"/>
    <col min="8707" max="8707" width="3.75" style="10" customWidth="1"/>
    <col min="8708" max="8708" width="23" style="10" bestFit="1" customWidth="1"/>
    <col min="8709" max="8709" width="3.75" style="10" customWidth="1"/>
    <col min="8710" max="8710" width="23" style="10" bestFit="1" customWidth="1"/>
    <col min="8711" max="8711" width="1.25" style="10" customWidth="1"/>
    <col min="8712" max="8712" width="9.25" style="10"/>
    <col min="8713" max="8713" width="13.75" style="10" bestFit="1" customWidth="1"/>
    <col min="8714" max="8956" width="9.25" style="10"/>
    <col min="8957" max="8957" width="12.75" style="10" customWidth="1"/>
    <col min="8958" max="8958" width="38" style="10" customWidth="1"/>
    <col min="8959" max="8959" width="2.25" style="10" customWidth="1"/>
    <col min="8960" max="8960" width="21.25" style="10" bestFit="1" customWidth="1"/>
    <col min="8961" max="8961" width="3.75" style="10" customWidth="1"/>
    <col min="8962" max="8962" width="21.25" style="10" bestFit="1" customWidth="1"/>
    <col min="8963" max="8963" width="3.75" style="10" customWidth="1"/>
    <col min="8964" max="8964" width="23" style="10" bestFit="1" customWidth="1"/>
    <col min="8965" max="8965" width="3.75" style="10" customWidth="1"/>
    <col min="8966" max="8966" width="23" style="10" bestFit="1" customWidth="1"/>
    <col min="8967" max="8967" width="1.25" style="10" customWidth="1"/>
    <col min="8968" max="8968" width="9.25" style="10"/>
    <col min="8969" max="8969" width="13.75" style="10" bestFit="1" customWidth="1"/>
    <col min="8970" max="9212" width="9.25" style="10"/>
    <col min="9213" max="9213" width="12.75" style="10" customWidth="1"/>
    <col min="9214" max="9214" width="38" style="10" customWidth="1"/>
    <col min="9215" max="9215" width="2.25" style="10" customWidth="1"/>
    <col min="9216" max="9216" width="21.25" style="10" bestFit="1" customWidth="1"/>
    <col min="9217" max="9217" width="3.75" style="10" customWidth="1"/>
    <col min="9218" max="9218" width="21.25" style="10" bestFit="1" customWidth="1"/>
    <col min="9219" max="9219" width="3.75" style="10" customWidth="1"/>
    <col min="9220" max="9220" width="23" style="10" bestFit="1" customWidth="1"/>
    <col min="9221" max="9221" width="3.75" style="10" customWidth="1"/>
    <col min="9222" max="9222" width="23" style="10" bestFit="1" customWidth="1"/>
    <col min="9223" max="9223" width="1.25" style="10" customWidth="1"/>
    <col min="9224" max="9224" width="9.25" style="10"/>
    <col min="9225" max="9225" width="13.75" style="10" bestFit="1" customWidth="1"/>
    <col min="9226" max="9468" width="9.25" style="10"/>
    <col min="9469" max="9469" width="12.75" style="10" customWidth="1"/>
    <col min="9470" max="9470" width="38" style="10" customWidth="1"/>
    <col min="9471" max="9471" width="2.25" style="10" customWidth="1"/>
    <col min="9472" max="9472" width="21.25" style="10" bestFit="1" customWidth="1"/>
    <col min="9473" max="9473" width="3.75" style="10" customWidth="1"/>
    <col min="9474" max="9474" width="21.25" style="10" bestFit="1" customWidth="1"/>
    <col min="9475" max="9475" width="3.75" style="10" customWidth="1"/>
    <col min="9476" max="9476" width="23" style="10" bestFit="1" customWidth="1"/>
    <col min="9477" max="9477" width="3.75" style="10" customWidth="1"/>
    <col min="9478" max="9478" width="23" style="10" bestFit="1" customWidth="1"/>
    <col min="9479" max="9479" width="1.25" style="10" customWidth="1"/>
    <col min="9480" max="9480" width="9.25" style="10"/>
    <col min="9481" max="9481" width="13.75" style="10" bestFit="1" customWidth="1"/>
    <col min="9482" max="9724" width="9.25" style="10"/>
    <col min="9725" max="9725" width="12.75" style="10" customWidth="1"/>
    <col min="9726" max="9726" width="38" style="10" customWidth="1"/>
    <col min="9727" max="9727" width="2.25" style="10" customWidth="1"/>
    <col min="9728" max="9728" width="21.25" style="10" bestFit="1" customWidth="1"/>
    <col min="9729" max="9729" width="3.75" style="10" customWidth="1"/>
    <col min="9730" max="9730" width="21.25" style="10" bestFit="1" customWidth="1"/>
    <col min="9731" max="9731" width="3.75" style="10" customWidth="1"/>
    <col min="9732" max="9732" width="23" style="10" bestFit="1" customWidth="1"/>
    <col min="9733" max="9733" width="3.75" style="10" customWidth="1"/>
    <col min="9734" max="9734" width="23" style="10" bestFit="1" customWidth="1"/>
    <col min="9735" max="9735" width="1.25" style="10" customWidth="1"/>
    <col min="9736" max="9736" width="9.25" style="10"/>
    <col min="9737" max="9737" width="13.75" style="10" bestFit="1" customWidth="1"/>
    <col min="9738" max="9980" width="9.25" style="10"/>
    <col min="9981" max="9981" width="12.75" style="10" customWidth="1"/>
    <col min="9982" max="9982" width="38" style="10" customWidth="1"/>
    <col min="9983" max="9983" width="2.25" style="10" customWidth="1"/>
    <col min="9984" max="9984" width="21.25" style="10" bestFit="1" customWidth="1"/>
    <col min="9985" max="9985" width="3.75" style="10" customWidth="1"/>
    <col min="9986" max="9986" width="21.25" style="10" bestFit="1" customWidth="1"/>
    <col min="9987" max="9987" width="3.75" style="10" customWidth="1"/>
    <col min="9988" max="9988" width="23" style="10" bestFit="1" customWidth="1"/>
    <col min="9989" max="9989" width="3.75" style="10" customWidth="1"/>
    <col min="9990" max="9990" width="23" style="10" bestFit="1" customWidth="1"/>
    <col min="9991" max="9991" width="1.25" style="10" customWidth="1"/>
    <col min="9992" max="9992" width="9.25" style="10"/>
    <col min="9993" max="9993" width="13.75" style="10" bestFit="1" customWidth="1"/>
    <col min="9994" max="10236" width="9.25" style="10"/>
    <col min="10237" max="10237" width="12.75" style="10" customWidth="1"/>
    <col min="10238" max="10238" width="38" style="10" customWidth="1"/>
    <col min="10239" max="10239" width="2.25" style="10" customWidth="1"/>
    <col min="10240" max="10240" width="21.25" style="10" bestFit="1" customWidth="1"/>
    <col min="10241" max="10241" width="3.75" style="10" customWidth="1"/>
    <col min="10242" max="10242" width="21.25" style="10" bestFit="1" customWidth="1"/>
    <col min="10243" max="10243" width="3.75" style="10" customWidth="1"/>
    <col min="10244" max="10244" width="23" style="10" bestFit="1" customWidth="1"/>
    <col min="10245" max="10245" width="3.75" style="10" customWidth="1"/>
    <col min="10246" max="10246" width="23" style="10" bestFit="1" customWidth="1"/>
    <col min="10247" max="10247" width="1.25" style="10" customWidth="1"/>
    <col min="10248" max="10248" width="9.25" style="10"/>
    <col min="10249" max="10249" width="13.75" style="10" bestFit="1" customWidth="1"/>
    <col min="10250" max="10492" width="9.25" style="10"/>
    <col min="10493" max="10493" width="12.75" style="10" customWidth="1"/>
    <col min="10494" max="10494" width="38" style="10" customWidth="1"/>
    <col min="10495" max="10495" width="2.25" style="10" customWidth="1"/>
    <col min="10496" max="10496" width="21.25" style="10" bestFit="1" customWidth="1"/>
    <col min="10497" max="10497" width="3.75" style="10" customWidth="1"/>
    <col min="10498" max="10498" width="21.25" style="10" bestFit="1" customWidth="1"/>
    <col min="10499" max="10499" width="3.75" style="10" customWidth="1"/>
    <col min="10500" max="10500" width="23" style="10" bestFit="1" customWidth="1"/>
    <col min="10501" max="10501" width="3.75" style="10" customWidth="1"/>
    <col min="10502" max="10502" width="23" style="10" bestFit="1" customWidth="1"/>
    <col min="10503" max="10503" width="1.25" style="10" customWidth="1"/>
    <col min="10504" max="10504" width="9.25" style="10"/>
    <col min="10505" max="10505" width="13.75" style="10" bestFit="1" customWidth="1"/>
    <col min="10506" max="10748" width="9.25" style="10"/>
    <col min="10749" max="10749" width="12.75" style="10" customWidth="1"/>
    <col min="10750" max="10750" width="38" style="10" customWidth="1"/>
    <col min="10751" max="10751" width="2.25" style="10" customWidth="1"/>
    <col min="10752" max="10752" width="21.25" style="10" bestFit="1" customWidth="1"/>
    <col min="10753" max="10753" width="3.75" style="10" customWidth="1"/>
    <col min="10754" max="10754" width="21.25" style="10" bestFit="1" customWidth="1"/>
    <col min="10755" max="10755" width="3.75" style="10" customWidth="1"/>
    <col min="10756" max="10756" width="23" style="10" bestFit="1" customWidth="1"/>
    <col min="10757" max="10757" width="3.75" style="10" customWidth="1"/>
    <col min="10758" max="10758" width="23" style="10" bestFit="1" customWidth="1"/>
    <col min="10759" max="10759" width="1.25" style="10" customWidth="1"/>
    <col min="10760" max="10760" width="9.25" style="10"/>
    <col min="10761" max="10761" width="13.75" style="10" bestFit="1" customWidth="1"/>
    <col min="10762" max="11004" width="9.25" style="10"/>
    <col min="11005" max="11005" width="12.75" style="10" customWidth="1"/>
    <col min="11006" max="11006" width="38" style="10" customWidth="1"/>
    <col min="11007" max="11007" width="2.25" style="10" customWidth="1"/>
    <col min="11008" max="11008" width="21.25" style="10" bestFit="1" customWidth="1"/>
    <col min="11009" max="11009" width="3.75" style="10" customWidth="1"/>
    <col min="11010" max="11010" width="21.25" style="10" bestFit="1" customWidth="1"/>
    <col min="11011" max="11011" width="3.75" style="10" customWidth="1"/>
    <col min="11012" max="11012" width="23" style="10" bestFit="1" customWidth="1"/>
    <col min="11013" max="11013" width="3.75" style="10" customWidth="1"/>
    <col min="11014" max="11014" width="23" style="10" bestFit="1" customWidth="1"/>
    <col min="11015" max="11015" width="1.25" style="10" customWidth="1"/>
    <col min="11016" max="11016" width="9.25" style="10"/>
    <col min="11017" max="11017" width="13.75" style="10" bestFit="1" customWidth="1"/>
    <col min="11018" max="11260" width="9.25" style="10"/>
    <col min="11261" max="11261" width="12.75" style="10" customWidth="1"/>
    <col min="11262" max="11262" width="38" style="10" customWidth="1"/>
    <col min="11263" max="11263" width="2.25" style="10" customWidth="1"/>
    <col min="11264" max="11264" width="21.25" style="10" bestFit="1" customWidth="1"/>
    <col min="11265" max="11265" width="3.75" style="10" customWidth="1"/>
    <col min="11266" max="11266" width="21.25" style="10" bestFit="1" customWidth="1"/>
    <col min="11267" max="11267" width="3.75" style="10" customWidth="1"/>
    <col min="11268" max="11268" width="23" style="10" bestFit="1" customWidth="1"/>
    <col min="11269" max="11269" width="3.75" style="10" customWidth="1"/>
    <col min="11270" max="11270" width="23" style="10" bestFit="1" customWidth="1"/>
    <col min="11271" max="11271" width="1.25" style="10" customWidth="1"/>
    <col min="11272" max="11272" width="9.25" style="10"/>
    <col min="11273" max="11273" width="13.75" style="10" bestFit="1" customWidth="1"/>
    <col min="11274" max="11516" width="9.25" style="10"/>
    <col min="11517" max="11517" width="12.75" style="10" customWidth="1"/>
    <col min="11518" max="11518" width="38" style="10" customWidth="1"/>
    <col min="11519" max="11519" width="2.25" style="10" customWidth="1"/>
    <col min="11520" max="11520" width="21.25" style="10" bestFit="1" customWidth="1"/>
    <col min="11521" max="11521" width="3.75" style="10" customWidth="1"/>
    <col min="11522" max="11522" width="21.25" style="10" bestFit="1" customWidth="1"/>
    <col min="11523" max="11523" width="3.75" style="10" customWidth="1"/>
    <col min="11524" max="11524" width="23" style="10" bestFit="1" customWidth="1"/>
    <col min="11525" max="11525" width="3.75" style="10" customWidth="1"/>
    <col min="11526" max="11526" width="23" style="10" bestFit="1" customWidth="1"/>
    <col min="11527" max="11527" width="1.25" style="10" customWidth="1"/>
    <col min="11528" max="11528" width="9.25" style="10"/>
    <col min="11529" max="11529" width="13.75" style="10" bestFit="1" customWidth="1"/>
    <col min="11530" max="11772" width="9.25" style="10"/>
    <col min="11773" max="11773" width="12.75" style="10" customWidth="1"/>
    <col min="11774" max="11774" width="38" style="10" customWidth="1"/>
    <col min="11775" max="11775" width="2.25" style="10" customWidth="1"/>
    <col min="11776" max="11776" width="21.25" style="10" bestFit="1" customWidth="1"/>
    <col min="11777" max="11777" width="3.75" style="10" customWidth="1"/>
    <col min="11778" max="11778" width="21.25" style="10" bestFit="1" customWidth="1"/>
    <col min="11779" max="11779" width="3.75" style="10" customWidth="1"/>
    <col min="11780" max="11780" width="23" style="10" bestFit="1" customWidth="1"/>
    <col min="11781" max="11781" width="3.75" style="10" customWidth="1"/>
    <col min="11782" max="11782" width="23" style="10" bestFit="1" customWidth="1"/>
    <col min="11783" max="11783" width="1.25" style="10" customWidth="1"/>
    <col min="11784" max="11784" width="9.25" style="10"/>
    <col min="11785" max="11785" width="13.75" style="10" bestFit="1" customWidth="1"/>
    <col min="11786" max="12028" width="9.25" style="10"/>
    <col min="12029" max="12029" width="12.75" style="10" customWidth="1"/>
    <col min="12030" max="12030" width="38" style="10" customWidth="1"/>
    <col min="12031" max="12031" width="2.25" style="10" customWidth="1"/>
    <col min="12032" max="12032" width="21.25" style="10" bestFit="1" customWidth="1"/>
    <col min="12033" max="12033" width="3.75" style="10" customWidth="1"/>
    <col min="12034" max="12034" width="21.25" style="10" bestFit="1" customWidth="1"/>
    <col min="12035" max="12035" width="3.75" style="10" customWidth="1"/>
    <col min="12036" max="12036" width="23" style="10" bestFit="1" customWidth="1"/>
    <col min="12037" max="12037" width="3.75" style="10" customWidth="1"/>
    <col min="12038" max="12038" width="23" style="10" bestFit="1" customWidth="1"/>
    <col min="12039" max="12039" width="1.25" style="10" customWidth="1"/>
    <col min="12040" max="12040" width="9.25" style="10"/>
    <col min="12041" max="12041" width="13.75" style="10" bestFit="1" customWidth="1"/>
    <col min="12042" max="12284" width="9.25" style="10"/>
    <col min="12285" max="12285" width="12.75" style="10" customWidth="1"/>
    <col min="12286" max="12286" width="38" style="10" customWidth="1"/>
    <col min="12287" max="12287" width="2.25" style="10" customWidth="1"/>
    <col min="12288" max="12288" width="21.25" style="10" bestFit="1" customWidth="1"/>
    <col min="12289" max="12289" width="3.75" style="10" customWidth="1"/>
    <col min="12290" max="12290" width="21.25" style="10" bestFit="1" customWidth="1"/>
    <col min="12291" max="12291" width="3.75" style="10" customWidth="1"/>
    <col min="12292" max="12292" width="23" style="10" bestFit="1" customWidth="1"/>
    <col min="12293" max="12293" width="3.75" style="10" customWidth="1"/>
    <col min="12294" max="12294" width="23" style="10" bestFit="1" customWidth="1"/>
    <col min="12295" max="12295" width="1.25" style="10" customWidth="1"/>
    <col min="12296" max="12296" width="9.25" style="10"/>
    <col min="12297" max="12297" width="13.75" style="10" bestFit="1" customWidth="1"/>
    <col min="12298" max="12540" width="9.25" style="10"/>
    <col min="12541" max="12541" width="12.75" style="10" customWidth="1"/>
    <col min="12542" max="12542" width="38" style="10" customWidth="1"/>
    <col min="12543" max="12543" width="2.25" style="10" customWidth="1"/>
    <col min="12544" max="12544" width="21.25" style="10" bestFit="1" customWidth="1"/>
    <col min="12545" max="12545" width="3.75" style="10" customWidth="1"/>
    <col min="12546" max="12546" width="21.25" style="10" bestFit="1" customWidth="1"/>
    <col min="12547" max="12547" width="3.75" style="10" customWidth="1"/>
    <col min="12548" max="12548" width="23" style="10" bestFit="1" customWidth="1"/>
    <col min="12549" max="12549" width="3.75" style="10" customWidth="1"/>
    <col min="12550" max="12550" width="23" style="10" bestFit="1" customWidth="1"/>
    <col min="12551" max="12551" width="1.25" style="10" customWidth="1"/>
    <col min="12552" max="12552" width="9.25" style="10"/>
    <col min="12553" max="12553" width="13.75" style="10" bestFit="1" customWidth="1"/>
    <col min="12554" max="12796" width="9.25" style="10"/>
    <col min="12797" max="12797" width="12.75" style="10" customWidth="1"/>
    <col min="12798" max="12798" width="38" style="10" customWidth="1"/>
    <col min="12799" max="12799" width="2.25" style="10" customWidth="1"/>
    <col min="12800" max="12800" width="21.25" style="10" bestFit="1" customWidth="1"/>
    <col min="12801" max="12801" width="3.75" style="10" customWidth="1"/>
    <col min="12802" max="12802" width="21.25" style="10" bestFit="1" customWidth="1"/>
    <col min="12803" max="12803" width="3.75" style="10" customWidth="1"/>
    <col min="12804" max="12804" width="23" style="10" bestFit="1" customWidth="1"/>
    <col min="12805" max="12805" width="3.75" style="10" customWidth="1"/>
    <col min="12806" max="12806" width="23" style="10" bestFit="1" customWidth="1"/>
    <col min="12807" max="12807" width="1.25" style="10" customWidth="1"/>
    <col min="12808" max="12808" width="9.25" style="10"/>
    <col min="12809" max="12809" width="13.75" style="10" bestFit="1" customWidth="1"/>
    <col min="12810" max="13052" width="9.25" style="10"/>
    <col min="13053" max="13053" width="12.75" style="10" customWidth="1"/>
    <col min="13054" max="13054" width="38" style="10" customWidth="1"/>
    <col min="13055" max="13055" width="2.25" style="10" customWidth="1"/>
    <col min="13056" max="13056" width="21.25" style="10" bestFit="1" customWidth="1"/>
    <col min="13057" max="13057" width="3.75" style="10" customWidth="1"/>
    <col min="13058" max="13058" width="21.25" style="10" bestFit="1" customWidth="1"/>
    <col min="13059" max="13059" width="3.75" style="10" customWidth="1"/>
    <col min="13060" max="13060" width="23" style="10" bestFit="1" customWidth="1"/>
    <col min="13061" max="13061" width="3.75" style="10" customWidth="1"/>
    <col min="13062" max="13062" width="23" style="10" bestFit="1" customWidth="1"/>
    <col min="13063" max="13063" width="1.25" style="10" customWidth="1"/>
    <col min="13064" max="13064" width="9.25" style="10"/>
    <col min="13065" max="13065" width="13.75" style="10" bestFit="1" customWidth="1"/>
    <col min="13066" max="13308" width="9.25" style="10"/>
    <col min="13309" max="13309" width="12.75" style="10" customWidth="1"/>
    <col min="13310" max="13310" width="38" style="10" customWidth="1"/>
    <col min="13311" max="13311" width="2.25" style="10" customWidth="1"/>
    <col min="13312" max="13312" width="21.25" style="10" bestFit="1" customWidth="1"/>
    <col min="13313" max="13313" width="3.75" style="10" customWidth="1"/>
    <col min="13314" max="13314" width="21.25" style="10" bestFit="1" customWidth="1"/>
    <col min="13315" max="13315" width="3.75" style="10" customWidth="1"/>
    <col min="13316" max="13316" width="23" style="10" bestFit="1" customWidth="1"/>
    <col min="13317" max="13317" width="3.75" style="10" customWidth="1"/>
    <col min="13318" max="13318" width="23" style="10" bestFit="1" customWidth="1"/>
    <col min="13319" max="13319" width="1.25" style="10" customWidth="1"/>
    <col min="13320" max="13320" width="9.25" style="10"/>
    <col min="13321" max="13321" width="13.75" style="10" bestFit="1" customWidth="1"/>
    <col min="13322" max="13564" width="9.25" style="10"/>
    <col min="13565" max="13565" width="12.75" style="10" customWidth="1"/>
    <col min="13566" max="13566" width="38" style="10" customWidth="1"/>
    <col min="13567" max="13567" width="2.25" style="10" customWidth="1"/>
    <col min="13568" max="13568" width="21.25" style="10" bestFit="1" customWidth="1"/>
    <col min="13569" max="13569" width="3.75" style="10" customWidth="1"/>
    <col min="13570" max="13570" width="21.25" style="10" bestFit="1" customWidth="1"/>
    <col min="13571" max="13571" width="3.75" style="10" customWidth="1"/>
    <col min="13572" max="13572" width="23" style="10" bestFit="1" customWidth="1"/>
    <col min="13573" max="13573" width="3.75" style="10" customWidth="1"/>
    <col min="13574" max="13574" width="23" style="10" bestFit="1" customWidth="1"/>
    <col min="13575" max="13575" width="1.25" style="10" customWidth="1"/>
    <col min="13576" max="13576" width="9.25" style="10"/>
    <col min="13577" max="13577" width="13.75" style="10" bestFit="1" customWidth="1"/>
    <col min="13578" max="13820" width="9.25" style="10"/>
    <col min="13821" max="13821" width="12.75" style="10" customWidth="1"/>
    <col min="13822" max="13822" width="38" style="10" customWidth="1"/>
    <col min="13823" max="13823" width="2.25" style="10" customWidth="1"/>
    <col min="13824" max="13824" width="21.25" style="10" bestFit="1" customWidth="1"/>
    <col min="13825" max="13825" width="3.75" style="10" customWidth="1"/>
    <col min="13826" max="13826" width="21.25" style="10" bestFit="1" customWidth="1"/>
    <col min="13827" max="13827" width="3.75" style="10" customWidth="1"/>
    <col min="13828" max="13828" width="23" style="10" bestFit="1" customWidth="1"/>
    <col min="13829" max="13829" width="3.75" style="10" customWidth="1"/>
    <col min="13830" max="13830" width="23" style="10" bestFit="1" customWidth="1"/>
    <col min="13831" max="13831" width="1.25" style="10" customWidth="1"/>
    <col min="13832" max="13832" width="9.25" style="10"/>
    <col min="13833" max="13833" width="13.75" style="10" bestFit="1" customWidth="1"/>
    <col min="13834" max="14076" width="9.25" style="10"/>
    <col min="14077" max="14077" width="12.75" style="10" customWidth="1"/>
    <col min="14078" max="14078" width="38" style="10" customWidth="1"/>
    <col min="14079" max="14079" width="2.25" style="10" customWidth="1"/>
    <col min="14080" max="14080" width="21.25" style="10" bestFit="1" customWidth="1"/>
    <col min="14081" max="14081" width="3.75" style="10" customWidth="1"/>
    <col min="14082" max="14082" width="21.25" style="10" bestFit="1" customWidth="1"/>
    <col min="14083" max="14083" width="3.75" style="10" customWidth="1"/>
    <col min="14084" max="14084" width="23" style="10" bestFit="1" customWidth="1"/>
    <col min="14085" max="14085" width="3.75" style="10" customWidth="1"/>
    <col min="14086" max="14086" width="23" style="10" bestFit="1" customWidth="1"/>
    <col min="14087" max="14087" width="1.25" style="10" customWidth="1"/>
    <col min="14088" max="14088" width="9.25" style="10"/>
    <col min="14089" max="14089" width="13.75" style="10" bestFit="1" customWidth="1"/>
    <col min="14090" max="14332" width="9.25" style="10"/>
    <col min="14333" max="14333" width="12.75" style="10" customWidth="1"/>
    <col min="14334" max="14334" width="38" style="10" customWidth="1"/>
    <col min="14335" max="14335" width="2.25" style="10" customWidth="1"/>
    <col min="14336" max="14336" width="21.25" style="10" bestFit="1" customWidth="1"/>
    <col min="14337" max="14337" width="3.75" style="10" customWidth="1"/>
    <col min="14338" max="14338" width="21.25" style="10" bestFit="1" customWidth="1"/>
    <col min="14339" max="14339" width="3.75" style="10" customWidth="1"/>
    <col min="14340" max="14340" width="23" style="10" bestFit="1" customWidth="1"/>
    <col min="14341" max="14341" width="3.75" style="10" customWidth="1"/>
    <col min="14342" max="14342" width="23" style="10" bestFit="1" customWidth="1"/>
    <col min="14343" max="14343" width="1.25" style="10" customWidth="1"/>
    <col min="14344" max="14344" width="9.25" style="10"/>
    <col min="14345" max="14345" width="13.75" style="10" bestFit="1" customWidth="1"/>
    <col min="14346" max="14588" width="9.25" style="10"/>
    <col min="14589" max="14589" width="12.75" style="10" customWidth="1"/>
    <col min="14590" max="14590" width="38" style="10" customWidth="1"/>
    <col min="14591" max="14591" width="2.25" style="10" customWidth="1"/>
    <col min="14592" max="14592" width="21.25" style="10" bestFit="1" customWidth="1"/>
    <col min="14593" max="14593" width="3.75" style="10" customWidth="1"/>
    <col min="14594" max="14594" width="21.25" style="10" bestFit="1" customWidth="1"/>
    <col min="14595" max="14595" width="3.75" style="10" customWidth="1"/>
    <col min="14596" max="14596" width="23" style="10" bestFit="1" customWidth="1"/>
    <col min="14597" max="14597" width="3.75" style="10" customWidth="1"/>
    <col min="14598" max="14598" width="23" style="10" bestFit="1" customWidth="1"/>
    <col min="14599" max="14599" width="1.25" style="10" customWidth="1"/>
    <col min="14600" max="14600" width="9.25" style="10"/>
    <col min="14601" max="14601" width="13.75" style="10" bestFit="1" customWidth="1"/>
    <col min="14602" max="14844" width="9.25" style="10"/>
    <col min="14845" max="14845" width="12.75" style="10" customWidth="1"/>
    <col min="14846" max="14846" width="38" style="10" customWidth="1"/>
    <col min="14847" max="14847" width="2.25" style="10" customWidth="1"/>
    <col min="14848" max="14848" width="21.25" style="10" bestFit="1" customWidth="1"/>
    <col min="14849" max="14849" width="3.75" style="10" customWidth="1"/>
    <col min="14850" max="14850" width="21.25" style="10" bestFit="1" customWidth="1"/>
    <col min="14851" max="14851" width="3.75" style="10" customWidth="1"/>
    <col min="14852" max="14852" width="23" style="10" bestFit="1" customWidth="1"/>
    <col min="14853" max="14853" width="3.75" style="10" customWidth="1"/>
    <col min="14854" max="14854" width="23" style="10" bestFit="1" customWidth="1"/>
    <col min="14855" max="14855" width="1.25" style="10" customWidth="1"/>
    <col min="14856" max="14856" width="9.25" style="10"/>
    <col min="14857" max="14857" width="13.75" style="10" bestFit="1" customWidth="1"/>
    <col min="14858" max="15100" width="9.25" style="10"/>
    <col min="15101" max="15101" width="12.75" style="10" customWidth="1"/>
    <col min="15102" max="15102" width="38" style="10" customWidth="1"/>
    <col min="15103" max="15103" width="2.25" style="10" customWidth="1"/>
    <col min="15104" max="15104" width="21.25" style="10" bestFit="1" customWidth="1"/>
    <col min="15105" max="15105" width="3.75" style="10" customWidth="1"/>
    <col min="15106" max="15106" width="21.25" style="10" bestFit="1" customWidth="1"/>
    <col min="15107" max="15107" width="3.75" style="10" customWidth="1"/>
    <col min="15108" max="15108" width="23" style="10" bestFit="1" customWidth="1"/>
    <col min="15109" max="15109" width="3.75" style="10" customWidth="1"/>
    <col min="15110" max="15110" width="23" style="10" bestFit="1" customWidth="1"/>
    <col min="15111" max="15111" width="1.25" style="10" customWidth="1"/>
    <col min="15112" max="15112" width="9.25" style="10"/>
    <col min="15113" max="15113" width="13.75" style="10" bestFit="1" customWidth="1"/>
    <col min="15114" max="15356" width="9.25" style="10"/>
    <col min="15357" max="15357" width="12.75" style="10" customWidth="1"/>
    <col min="15358" max="15358" width="38" style="10" customWidth="1"/>
    <col min="15359" max="15359" width="2.25" style="10" customWidth="1"/>
    <col min="15360" max="15360" width="21.25" style="10" bestFit="1" customWidth="1"/>
    <col min="15361" max="15361" width="3.75" style="10" customWidth="1"/>
    <col min="15362" max="15362" width="21.25" style="10" bestFit="1" customWidth="1"/>
    <col min="15363" max="15363" width="3.75" style="10" customWidth="1"/>
    <col min="15364" max="15364" width="23" style="10" bestFit="1" customWidth="1"/>
    <col min="15365" max="15365" width="3.75" style="10" customWidth="1"/>
    <col min="15366" max="15366" width="23" style="10" bestFit="1" customWidth="1"/>
    <col min="15367" max="15367" width="1.25" style="10" customWidth="1"/>
    <col min="15368" max="15368" width="9.25" style="10"/>
    <col min="15369" max="15369" width="13.75" style="10" bestFit="1" customWidth="1"/>
    <col min="15370" max="15612" width="9.25" style="10"/>
    <col min="15613" max="15613" width="12.75" style="10" customWidth="1"/>
    <col min="15614" max="15614" width="38" style="10" customWidth="1"/>
    <col min="15615" max="15615" width="2.25" style="10" customWidth="1"/>
    <col min="15616" max="15616" width="21.25" style="10" bestFit="1" customWidth="1"/>
    <col min="15617" max="15617" width="3.75" style="10" customWidth="1"/>
    <col min="15618" max="15618" width="21.25" style="10" bestFit="1" customWidth="1"/>
    <col min="15619" max="15619" width="3.75" style="10" customWidth="1"/>
    <col min="15620" max="15620" width="23" style="10" bestFit="1" customWidth="1"/>
    <col min="15621" max="15621" width="3.75" style="10" customWidth="1"/>
    <col min="15622" max="15622" width="23" style="10" bestFit="1" customWidth="1"/>
    <col min="15623" max="15623" width="1.25" style="10" customWidth="1"/>
    <col min="15624" max="15624" width="9.25" style="10"/>
    <col min="15625" max="15625" width="13.75" style="10" bestFit="1" customWidth="1"/>
    <col min="15626" max="15868" width="9.25" style="10"/>
    <col min="15869" max="15869" width="12.75" style="10" customWidth="1"/>
    <col min="15870" max="15870" width="38" style="10" customWidth="1"/>
    <col min="15871" max="15871" width="2.25" style="10" customWidth="1"/>
    <col min="15872" max="15872" width="21.25" style="10" bestFit="1" customWidth="1"/>
    <col min="15873" max="15873" width="3.75" style="10" customWidth="1"/>
    <col min="15874" max="15874" width="21.25" style="10" bestFit="1" customWidth="1"/>
    <col min="15875" max="15875" width="3.75" style="10" customWidth="1"/>
    <col min="15876" max="15876" width="23" style="10" bestFit="1" customWidth="1"/>
    <col min="15877" max="15877" width="3.75" style="10" customWidth="1"/>
    <col min="15878" max="15878" width="23" style="10" bestFit="1" customWidth="1"/>
    <col min="15879" max="15879" width="1.25" style="10" customWidth="1"/>
    <col min="15880" max="15880" width="9.25" style="10"/>
    <col min="15881" max="15881" width="13.75" style="10" bestFit="1" customWidth="1"/>
    <col min="15882" max="16124" width="9.25" style="10"/>
    <col min="16125" max="16125" width="12.75" style="10" customWidth="1"/>
    <col min="16126" max="16126" width="38" style="10" customWidth="1"/>
    <col min="16127" max="16127" width="2.25" style="10" customWidth="1"/>
    <col min="16128" max="16128" width="21.25" style="10" bestFit="1" customWidth="1"/>
    <col min="16129" max="16129" width="3.75" style="10" customWidth="1"/>
    <col min="16130" max="16130" width="21.25" style="10" bestFit="1" customWidth="1"/>
    <col min="16131" max="16131" width="3.75" style="10" customWidth="1"/>
    <col min="16132" max="16132" width="23" style="10" bestFit="1" customWidth="1"/>
    <col min="16133" max="16133" width="3.75" style="10" customWidth="1"/>
    <col min="16134" max="16134" width="23" style="10" bestFit="1" customWidth="1"/>
    <col min="16135" max="16135" width="1.25" style="10" customWidth="1"/>
    <col min="16136" max="16136" width="9.25" style="10"/>
    <col min="16137" max="16137" width="13.75" style="10" bestFit="1" customWidth="1"/>
    <col min="16138" max="16384" width="9.25" style="10"/>
  </cols>
  <sheetData>
    <row r="1" spans="1:7" ht="20.25" customHeight="1" x14ac:dyDescent="0.2">
      <c r="A1" s="102" t="str">
        <f>'قائمة الدخل'!B1</f>
        <v>شركة أجمل الزهور والأشجار للصناعة</v>
      </c>
      <c r="B1" s="102"/>
      <c r="C1" s="102"/>
      <c r="D1" s="102"/>
      <c r="E1" s="102"/>
      <c r="F1" s="102"/>
      <c r="G1" s="102"/>
    </row>
    <row r="2" spans="1:7" ht="20.25" customHeight="1" x14ac:dyDescent="0.2">
      <c r="A2" s="103" t="str">
        <f>'قائمة الدخل'!B2</f>
        <v>شركة شخص واحد - ذات مسئولية محدودة أجنبية</v>
      </c>
      <c r="B2" s="103"/>
      <c r="C2" s="103"/>
      <c r="D2" s="103"/>
      <c r="E2" s="103"/>
      <c r="F2" s="103"/>
      <c r="G2" s="103"/>
    </row>
    <row r="3" spans="1:7" ht="20.25" customHeight="1" x14ac:dyDescent="0.2">
      <c r="A3" s="102" t="s">
        <v>657</v>
      </c>
      <c r="B3" s="102"/>
      <c r="C3" s="102"/>
      <c r="D3" s="102"/>
      <c r="E3" s="102"/>
      <c r="F3" s="102"/>
      <c r="G3" s="102"/>
    </row>
    <row r="4" spans="1:7" ht="20.25" customHeight="1" x14ac:dyDescent="0.2">
      <c r="A4" s="104" t="str">
        <f>'قائمة الدخل'!B4</f>
        <v>(جميع المبالغ بالريال السعودي)</v>
      </c>
      <c r="B4" s="104"/>
      <c r="C4" s="104"/>
      <c r="D4" s="104"/>
      <c r="E4" s="104"/>
      <c r="F4" s="104"/>
      <c r="G4" s="104"/>
    </row>
    <row r="5" spans="1:7" ht="24.95" customHeight="1" x14ac:dyDescent="0.2">
      <c r="B5" s="16"/>
      <c r="C5" s="19"/>
      <c r="D5" s="19"/>
      <c r="E5" s="19"/>
      <c r="F5" s="19"/>
    </row>
    <row r="6" spans="1:7" ht="24.95" customHeight="1" x14ac:dyDescent="0.2">
      <c r="C6" s="51" t="s">
        <v>5</v>
      </c>
      <c r="D6" s="58"/>
      <c r="E6" s="51" t="s">
        <v>686</v>
      </c>
      <c r="F6" s="58"/>
      <c r="G6" s="14" t="s">
        <v>3</v>
      </c>
    </row>
    <row r="7" spans="1:7" ht="24.95" customHeight="1" x14ac:dyDescent="0.2">
      <c r="B7" s="9" t="s">
        <v>654</v>
      </c>
      <c r="C7" s="11">
        <v>100000</v>
      </c>
      <c r="D7" s="11"/>
      <c r="E7" s="9">
        <v>0</v>
      </c>
      <c r="F7" s="11"/>
      <c r="G7" s="9">
        <f>SUM(C7:E7)</f>
        <v>100000</v>
      </c>
    </row>
    <row r="8" spans="1:7" ht="30" customHeight="1" x14ac:dyDescent="0.2">
      <c r="B8" s="59" t="s">
        <v>660</v>
      </c>
      <c r="C8" s="17">
        <v>0</v>
      </c>
      <c r="D8" s="60"/>
      <c r="E8" s="61">
        <f>-'ميزان المراجعة'!C20</f>
        <v>-95306</v>
      </c>
      <c r="F8" s="60"/>
      <c r="G8" s="62">
        <f>SUM(C8:E8)</f>
        <v>-95306</v>
      </c>
    </row>
    <row r="9" spans="1:7" ht="30" customHeight="1" x14ac:dyDescent="0.2">
      <c r="B9" s="63" t="s">
        <v>688</v>
      </c>
      <c r="C9" s="65">
        <v>0</v>
      </c>
      <c r="D9" s="12"/>
      <c r="E9" s="65">
        <v>0</v>
      </c>
      <c r="F9" s="12"/>
      <c r="G9" s="64">
        <f>SUM(C9:E9)</f>
        <v>0</v>
      </c>
    </row>
    <row r="10" spans="1:7" ht="30" customHeight="1" x14ac:dyDescent="0.2">
      <c r="A10" s="73"/>
      <c r="B10" s="70" t="s">
        <v>670</v>
      </c>
      <c r="C10" s="65">
        <f>SUM(C8:C9)</f>
        <v>0</v>
      </c>
      <c r="D10" s="9"/>
      <c r="E10" s="65">
        <f>SUM(E8:E9)</f>
        <v>-95306</v>
      </c>
      <c r="F10" s="9"/>
      <c r="G10" s="24">
        <f>SUM(C10:E10)</f>
        <v>-95306</v>
      </c>
    </row>
    <row r="11" spans="1:7" ht="24.95" customHeight="1" thickBot="1" x14ac:dyDescent="0.25">
      <c r="B11" s="71" t="s">
        <v>33</v>
      </c>
      <c r="C11" s="67">
        <f>SUM(C10:C10)+C7</f>
        <v>100000</v>
      </c>
      <c r="D11" s="9"/>
      <c r="E11" s="67">
        <f>SUM(E10:E10)+E7</f>
        <v>-95306</v>
      </c>
      <c r="F11" s="9"/>
      <c r="G11" s="67">
        <f>SUM(C11:E11)</f>
        <v>4694</v>
      </c>
    </row>
    <row r="12" spans="1:7" ht="24.95" customHeight="1" thickTop="1" x14ac:dyDescent="0.2">
      <c r="B12" s="9"/>
      <c r="C12" s="9"/>
      <c r="D12" s="9"/>
      <c r="E12" s="9"/>
      <c r="F12" s="9"/>
      <c r="G12" s="9"/>
    </row>
    <row r="13" spans="1:7" ht="28.5" customHeight="1" x14ac:dyDescent="0.2">
      <c r="B13" s="59" t="s">
        <v>685</v>
      </c>
      <c r="C13" s="17">
        <v>0</v>
      </c>
      <c r="D13" s="60"/>
      <c r="E13" s="61">
        <f>'قائمة الدخل'!E13</f>
        <v>-372045</v>
      </c>
      <c r="F13" s="60"/>
      <c r="G13" s="62">
        <f>SUM(C13:E13)</f>
        <v>-372045</v>
      </c>
    </row>
    <row r="14" spans="1:7" ht="28.5" customHeight="1" x14ac:dyDescent="0.2">
      <c r="B14" s="63" t="s">
        <v>688</v>
      </c>
      <c r="C14" s="65">
        <v>0</v>
      </c>
      <c r="D14" s="12"/>
      <c r="E14" s="65">
        <v>0</v>
      </c>
      <c r="F14" s="12"/>
      <c r="G14" s="64">
        <f>SUM(C14:E14)</f>
        <v>0</v>
      </c>
    </row>
    <row r="15" spans="1:7" ht="32.25" customHeight="1" x14ac:dyDescent="0.2">
      <c r="B15" s="11" t="s">
        <v>670</v>
      </c>
      <c r="C15" s="9">
        <f>SUM(C13:C14)</f>
        <v>0</v>
      </c>
      <c r="D15" s="11"/>
      <c r="E15" s="66">
        <f>SUM(E13:E14)</f>
        <v>-372045</v>
      </c>
      <c r="F15" s="11"/>
      <c r="G15" s="9">
        <f>SUM(C15:E15)</f>
        <v>-372045</v>
      </c>
    </row>
    <row r="16" spans="1:7" ht="32.25" customHeight="1" thickBot="1" x14ac:dyDescent="0.25">
      <c r="B16" s="9" t="s">
        <v>36</v>
      </c>
      <c r="C16" s="67">
        <f>C15+C11</f>
        <v>100000</v>
      </c>
      <c r="D16" s="9"/>
      <c r="E16" s="67">
        <f>E15+E11</f>
        <v>-467351</v>
      </c>
      <c r="F16" s="9"/>
      <c r="G16" s="67">
        <f>SUM(C16:E16)</f>
        <v>-367351</v>
      </c>
    </row>
    <row r="17" spans="1:7" ht="24.95" customHeight="1" thickTop="1" x14ac:dyDescent="0.2">
      <c r="B17" s="9"/>
      <c r="C17" s="9"/>
      <c r="D17" s="9"/>
      <c r="E17" s="9"/>
      <c r="F17" s="9"/>
      <c r="G17" s="9"/>
    </row>
    <row r="18" spans="1:7" ht="23.25" customHeight="1" x14ac:dyDescent="0.2">
      <c r="C18" s="19"/>
      <c r="D18" s="19"/>
      <c r="E18" s="19"/>
      <c r="F18" s="19"/>
    </row>
    <row r="19" spans="1:7" ht="24.95" customHeight="1" x14ac:dyDescent="0.2">
      <c r="B19" s="105" t="str">
        <f>'قائمة الدخل'!B28:G28</f>
        <v xml:space="preserve">"إن الإيضاحات المرفقة من (1) إلى (19) تشكل جزءً لا يتجزأ من هذه القوائم المالية وتقرأ معها" </v>
      </c>
      <c r="C19" s="105"/>
      <c r="D19" s="105"/>
      <c r="E19" s="105"/>
      <c r="F19" s="105"/>
      <c r="G19" s="105"/>
    </row>
    <row r="20" spans="1:7" ht="20.25" x14ac:dyDescent="0.2">
      <c r="A20" s="101">
        <f>'قائمة الدخل'!B29+1</f>
        <v>7</v>
      </c>
      <c r="B20" s="101"/>
      <c r="C20" s="101"/>
      <c r="D20" s="101"/>
      <c r="E20" s="101"/>
      <c r="F20" s="101"/>
      <c r="G20" s="101"/>
    </row>
    <row r="21" spans="1:7" ht="9.75" customHeight="1" x14ac:dyDescent="0.2"/>
  </sheetData>
  <customSheetViews>
    <customSheetView guid="{C4C54333-0C8B-484B-8210-F3D7E510C081}" scale="160" showPageBreaks="1" showGridLines="0" view="pageBreakPreview" topLeftCell="B18">
      <selection activeCell="E30" sqref="E30"/>
      <pageMargins left="0.28000000000000003" right="0.22" top="0.46" bottom="0" header="0.27" footer="0"/>
      <printOptions horizontalCentered="1"/>
      <pageSetup paperSize="9" scale="84" firstPageNumber="5" orientation="portrait" useFirstPageNumber="1" r:id="rId1"/>
      <headerFooter alignWithMargins="0">
        <oddFooter>&amp;Cصفحة &amp;P من &amp;N</oddFooter>
      </headerFooter>
    </customSheetView>
  </customSheetViews>
  <mergeCells count="6">
    <mergeCell ref="A20:G20"/>
    <mergeCell ref="A1:G1"/>
    <mergeCell ref="A2:G2"/>
    <mergeCell ref="A3:G3"/>
    <mergeCell ref="A4:G4"/>
    <mergeCell ref="B19:G19"/>
  </mergeCells>
  <pageMargins left="0.39370078740157483" right="1.48" top="0.78740157480314965" bottom="0" header="0.39370078740157483" footer="0.19685039370078741"/>
  <pageSetup paperSize="9" firstPageNumber="5" orientation="landscape"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32"/>
  <sheetViews>
    <sheetView rightToLeft="1" view="pageBreakPreview" topLeftCell="B19" zoomScale="115" zoomScaleNormal="130" zoomScaleSheetLayoutView="115" workbookViewId="0">
      <selection activeCell="B29" sqref="A29:XFD29"/>
    </sheetView>
  </sheetViews>
  <sheetFormatPr defaultColWidth="9.25" defaultRowHeight="27.75" customHeight="1" x14ac:dyDescent="0.2"/>
  <cols>
    <col min="1" max="1" width="6.75" style="10" customWidth="1"/>
    <col min="2" max="2" width="42.125" style="10" customWidth="1"/>
    <col min="3" max="3" width="13.875" style="10" customWidth="1"/>
    <col min="4" max="4" width="1.625" style="10" customWidth="1"/>
    <col min="5" max="5" width="16.875" style="11" customWidth="1"/>
    <col min="6" max="244" width="9.25" style="10"/>
    <col min="245" max="245" width="12.75" style="10" customWidth="1"/>
    <col min="246" max="246" width="52.625" style="10" customWidth="1"/>
    <col min="247" max="247" width="1" style="10" customWidth="1"/>
    <col min="248" max="248" width="18.75" style="10" customWidth="1"/>
    <col min="249" max="249" width="1.75" style="10" customWidth="1"/>
    <col min="250" max="250" width="18.75" style="10" customWidth="1"/>
    <col min="251" max="251" width="1.25" style="10" customWidth="1"/>
    <col min="252" max="252" width="1" style="10" customWidth="1"/>
    <col min="253" max="253" width="1.625" style="10" customWidth="1"/>
    <col min="254" max="254" width="13.75" style="10" bestFit="1" customWidth="1"/>
    <col min="255" max="255" width="18.25" style="10" bestFit="1" customWidth="1"/>
    <col min="256" max="256" width="16.25" style="10" customWidth="1"/>
    <col min="257" max="257" width="14.625" style="10" bestFit="1" customWidth="1"/>
    <col min="258" max="500" width="9.25" style="10"/>
    <col min="501" max="501" width="12.75" style="10" customWidth="1"/>
    <col min="502" max="502" width="52.625" style="10" customWidth="1"/>
    <col min="503" max="503" width="1" style="10" customWidth="1"/>
    <col min="504" max="504" width="18.75" style="10" customWidth="1"/>
    <col min="505" max="505" width="1.75" style="10" customWidth="1"/>
    <col min="506" max="506" width="18.75" style="10" customWidth="1"/>
    <col min="507" max="507" width="1.25" style="10" customWidth="1"/>
    <col min="508" max="508" width="1" style="10" customWidth="1"/>
    <col min="509" max="509" width="1.625" style="10" customWidth="1"/>
    <col min="510" max="510" width="13.75" style="10" bestFit="1" customWidth="1"/>
    <col min="511" max="511" width="18.25" style="10" bestFit="1" customWidth="1"/>
    <col min="512" max="512" width="16.25" style="10" customWidth="1"/>
    <col min="513" max="513" width="14.625" style="10" bestFit="1" customWidth="1"/>
    <col min="514" max="756" width="9.25" style="10"/>
    <col min="757" max="757" width="12.75" style="10" customWidth="1"/>
    <col min="758" max="758" width="52.625" style="10" customWidth="1"/>
    <col min="759" max="759" width="1" style="10" customWidth="1"/>
    <col min="760" max="760" width="18.75" style="10" customWidth="1"/>
    <col min="761" max="761" width="1.75" style="10" customWidth="1"/>
    <col min="762" max="762" width="18.75" style="10" customWidth="1"/>
    <col min="763" max="763" width="1.25" style="10" customWidth="1"/>
    <col min="764" max="764" width="1" style="10" customWidth="1"/>
    <col min="765" max="765" width="1.625" style="10" customWidth="1"/>
    <col min="766" max="766" width="13.75" style="10" bestFit="1" customWidth="1"/>
    <col min="767" max="767" width="18.25" style="10" bestFit="1" customWidth="1"/>
    <col min="768" max="768" width="16.25" style="10" customWidth="1"/>
    <col min="769" max="769" width="14.625" style="10" bestFit="1" customWidth="1"/>
    <col min="770" max="1012" width="9.25" style="10"/>
    <col min="1013" max="1013" width="12.75" style="10" customWidth="1"/>
    <col min="1014" max="1014" width="52.625" style="10" customWidth="1"/>
    <col min="1015" max="1015" width="1" style="10" customWidth="1"/>
    <col min="1016" max="1016" width="18.75" style="10" customWidth="1"/>
    <col min="1017" max="1017" width="1.75" style="10" customWidth="1"/>
    <col min="1018" max="1018" width="18.75" style="10" customWidth="1"/>
    <col min="1019" max="1019" width="1.25" style="10" customWidth="1"/>
    <col min="1020" max="1020" width="1" style="10" customWidth="1"/>
    <col min="1021" max="1021" width="1.625" style="10" customWidth="1"/>
    <col min="1022" max="1022" width="13.75" style="10" bestFit="1" customWidth="1"/>
    <col min="1023" max="1023" width="18.25" style="10" bestFit="1" customWidth="1"/>
    <col min="1024" max="1024" width="16.25" style="10" customWidth="1"/>
    <col min="1025" max="1025" width="14.625" style="10" bestFit="1" customWidth="1"/>
    <col min="1026" max="1268" width="9.25" style="10"/>
    <col min="1269" max="1269" width="12.75" style="10" customWidth="1"/>
    <col min="1270" max="1270" width="52.625" style="10" customWidth="1"/>
    <col min="1271" max="1271" width="1" style="10" customWidth="1"/>
    <col min="1272" max="1272" width="18.75" style="10" customWidth="1"/>
    <col min="1273" max="1273" width="1.75" style="10" customWidth="1"/>
    <col min="1274" max="1274" width="18.75" style="10" customWidth="1"/>
    <col min="1275" max="1275" width="1.25" style="10" customWidth="1"/>
    <col min="1276" max="1276" width="1" style="10" customWidth="1"/>
    <col min="1277" max="1277" width="1.625" style="10" customWidth="1"/>
    <col min="1278" max="1278" width="13.75" style="10" bestFit="1" customWidth="1"/>
    <col min="1279" max="1279" width="18.25" style="10" bestFit="1" customWidth="1"/>
    <col min="1280" max="1280" width="16.25" style="10" customWidth="1"/>
    <col min="1281" max="1281" width="14.625" style="10" bestFit="1" customWidth="1"/>
    <col min="1282" max="1524" width="9.25" style="10"/>
    <col min="1525" max="1525" width="12.75" style="10" customWidth="1"/>
    <col min="1526" max="1526" width="52.625" style="10" customWidth="1"/>
    <col min="1527" max="1527" width="1" style="10" customWidth="1"/>
    <col min="1528" max="1528" width="18.75" style="10" customWidth="1"/>
    <col min="1529" max="1529" width="1.75" style="10" customWidth="1"/>
    <col min="1530" max="1530" width="18.75" style="10" customWidth="1"/>
    <col min="1531" max="1531" width="1.25" style="10" customWidth="1"/>
    <col min="1532" max="1532" width="1" style="10" customWidth="1"/>
    <col min="1533" max="1533" width="1.625" style="10" customWidth="1"/>
    <col min="1534" max="1534" width="13.75" style="10" bestFit="1" customWidth="1"/>
    <col min="1535" max="1535" width="18.25" style="10" bestFit="1" customWidth="1"/>
    <col min="1536" max="1536" width="16.25" style="10" customWidth="1"/>
    <col min="1537" max="1537" width="14.625" style="10" bestFit="1" customWidth="1"/>
    <col min="1538" max="1780" width="9.25" style="10"/>
    <col min="1781" max="1781" width="12.75" style="10" customWidth="1"/>
    <col min="1782" max="1782" width="52.625" style="10" customWidth="1"/>
    <col min="1783" max="1783" width="1" style="10" customWidth="1"/>
    <col min="1784" max="1784" width="18.75" style="10" customWidth="1"/>
    <col min="1785" max="1785" width="1.75" style="10" customWidth="1"/>
    <col min="1786" max="1786" width="18.75" style="10" customWidth="1"/>
    <col min="1787" max="1787" width="1.25" style="10" customWidth="1"/>
    <col min="1788" max="1788" width="1" style="10" customWidth="1"/>
    <col min="1789" max="1789" width="1.625" style="10" customWidth="1"/>
    <col min="1790" max="1790" width="13.75" style="10" bestFit="1" customWidth="1"/>
    <col min="1791" max="1791" width="18.25" style="10" bestFit="1" customWidth="1"/>
    <col min="1792" max="1792" width="16.25" style="10" customWidth="1"/>
    <col min="1793" max="1793" width="14.625" style="10" bestFit="1" customWidth="1"/>
    <col min="1794" max="2036" width="9.25" style="10"/>
    <col min="2037" max="2037" width="12.75" style="10" customWidth="1"/>
    <col min="2038" max="2038" width="52.625" style="10" customWidth="1"/>
    <col min="2039" max="2039" width="1" style="10" customWidth="1"/>
    <col min="2040" max="2040" width="18.75" style="10" customWidth="1"/>
    <col min="2041" max="2041" width="1.75" style="10" customWidth="1"/>
    <col min="2042" max="2042" width="18.75" style="10" customWidth="1"/>
    <col min="2043" max="2043" width="1.25" style="10" customWidth="1"/>
    <col min="2044" max="2044" width="1" style="10" customWidth="1"/>
    <col min="2045" max="2045" width="1.625" style="10" customWidth="1"/>
    <col min="2046" max="2046" width="13.75" style="10" bestFit="1" customWidth="1"/>
    <col min="2047" max="2047" width="18.25" style="10" bestFit="1" customWidth="1"/>
    <col min="2048" max="2048" width="16.25" style="10" customWidth="1"/>
    <col min="2049" max="2049" width="14.625" style="10" bestFit="1" customWidth="1"/>
    <col min="2050" max="2292" width="9.25" style="10"/>
    <col min="2293" max="2293" width="12.75" style="10" customWidth="1"/>
    <col min="2294" max="2294" width="52.625" style="10" customWidth="1"/>
    <col min="2295" max="2295" width="1" style="10" customWidth="1"/>
    <col min="2296" max="2296" width="18.75" style="10" customWidth="1"/>
    <col min="2297" max="2297" width="1.75" style="10" customWidth="1"/>
    <col min="2298" max="2298" width="18.75" style="10" customWidth="1"/>
    <col min="2299" max="2299" width="1.25" style="10" customWidth="1"/>
    <col min="2300" max="2300" width="1" style="10" customWidth="1"/>
    <col min="2301" max="2301" width="1.625" style="10" customWidth="1"/>
    <col min="2302" max="2302" width="13.75" style="10" bestFit="1" customWidth="1"/>
    <col min="2303" max="2303" width="18.25" style="10" bestFit="1" customWidth="1"/>
    <col min="2304" max="2304" width="16.25" style="10" customWidth="1"/>
    <col min="2305" max="2305" width="14.625" style="10" bestFit="1" customWidth="1"/>
    <col min="2306" max="2548" width="9.25" style="10"/>
    <col min="2549" max="2549" width="12.75" style="10" customWidth="1"/>
    <col min="2550" max="2550" width="52.625" style="10" customWidth="1"/>
    <col min="2551" max="2551" width="1" style="10" customWidth="1"/>
    <col min="2552" max="2552" width="18.75" style="10" customWidth="1"/>
    <col min="2553" max="2553" width="1.75" style="10" customWidth="1"/>
    <col min="2554" max="2554" width="18.75" style="10" customWidth="1"/>
    <col min="2555" max="2555" width="1.25" style="10" customWidth="1"/>
    <col min="2556" max="2556" width="1" style="10" customWidth="1"/>
    <col min="2557" max="2557" width="1.625" style="10" customWidth="1"/>
    <col min="2558" max="2558" width="13.75" style="10" bestFit="1" customWidth="1"/>
    <col min="2559" max="2559" width="18.25" style="10" bestFit="1" customWidth="1"/>
    <col min="2560" max="2560" width="16.25" style="10" customWidth="1"/>
    <col min="2561" max="2561" width="14.625" style="10" bestFit="1" customWidth="1"/>
    <col min="2562" max="2804" width="9.25" style="10"/>
    <col min="2805" max="2805" width="12.75" style="10" customWidth="1"/>
    <col min="2806" max="2806" width="52.625" style="10" customWidth="1"/>
    <col min="2807" max="2807" width="1" style="10" customWidth="1"/>
    <col min="2808" max="2808" width="18.75" style="10" customWidth="1"/>
    <col min="2809" max="2809" width="1.75" style="10" customWidth="1"/>
    <col min="2810" max="2810" width="18.75" style="10" customWidth="1"/>
    <col min="2811" max="2811" width="1.25" style="10" customWidth="1"/>
    <col min="2812" max="2812" width="1" style="10" customWidth="1"/>
    <col min="2813" max="2813" width="1.625" style="10" customWidth="1"/>
    <col min="2814" max="2814" width="13.75" style="10" bestFit="1" customWidth="1"/>
    <col min="2815" max="2815" width="18.25" style="10" bestFit="1" customWidth="1"/>
    <col min="2816" max="2816" width="16.25" style="10" customWidth="1"/>
    <col min="2817" max="2817" width="14.625" style="10" bestFit="1" customWidth="1"/>
    <col min="2818" max="3060" width="9.25" style="10"/>
    <col min="3061" max="3061" width="12.75" style="10" customWidth="1"/>
    <col min="3062" max="3062" width="52.625" style="10" customWidth="1"/>
    <col min="3063" max="3063" width="1" style="10" customWidth="1"/>
    <col min="3064" max="3064" width="18.75" style="10" customWidth="1"/>
    <col min="3065" max="3065" width="1.75" style="10" customWidth="1"/>
    <col min="3066" max="3066" width="18.75" style="10" customWidth="1"/>
    <col min="3067" max="3067" width="1.25" style="10" customWidth="1"/>
    <col min="3068" max="3068" width="1" style="10" customWidth="1"/>
    <col min="3069" max="3069" width="1.625" style="10" customWidth="1"/>
    <col min="3070" max="3070" width="13.75" style="10" bestFit="1" customWidth="1"/>
    <col min="3071" max="3071" width="18.25" style="10" bestFit="1" customWidth="1"/>
    <col min="3072" max="3072" width="16.25" style="10" customWidth="1"/>
    <col min="3073" max="3073" width="14.625" style="10" bestFit="1" customWidth="1"/>
    <col min="3074" max="3316" width="9.25" style="10"/>
    <col min="3317" max="3317" width="12.75" style="10" customWidth="1"/>
    <col min="3318" max="3318" width="52.625" style="10" customWidth="1"/>
    <col min="3319" max="3319" width="1" style="10" customWidth="1"/>
    <col min="3320" max="3320" width="18.75" style="10" customWidth="1"/>
    <col min="3321" max="3321" width="1.75" style="10" customWidth="1"/>
    <col min="3322" max="3322" width="18.75" style="10" customWidth="1"/>
    <col min="3323" max="3323" width="1.25" style="10" customWidth="1"/>
    <col min="3324" max="3324" width="1" style="10" customWidth="1"/>
    <col min="3325" max="3325" width="1.625" style="10" customWidth="1"/>
    <col min="3326" max="3326" width="13.75" style="10" bestFit="1" customWidth="1"/>
    <col min="3327" max="3327" width="18.25" style="10" bestFit="1" customWidth="1"/>
    <col min="3328" max="3328" width="16.25" style="10" customWidth="1"/>
    <col min="3329" max="3329" width="14.625" style="10" bestFit="1" customWidth="1"/>
    <col min="3330" max="3572" width="9.25" style="10"/>
    <col min="3573" max="3573" width="12.75" style="10" customWidth="1"/>
    <col min="3574" max="3574" width="52.625" style="10" customWidth="1"/>
    <col min="3575" max="3575" width="1" style="10" customWidth="1"/>
    <col min="3576" max="3576" width="18.75" style="10" customWidth="1"/>
    <col min="3577" max="3577" width="1.75" style="10" customWidth="1"/>
    <col min="3578" max="3578" width="18.75" style="10" customWidth="1"/>
    <col min="3579" max="3579" width="1.25" style="10" customWidth="1"/>
    <col min="3580" max="3580" width="1" style="10" customWidth="1"/>
    <col min="3581" max="3581" width="1.625" style="10" customWidth="1"/>
    <col min="3582" max="3582" width="13.75" style="10" bestFit="1" customWidth="1"/>
    <col min="3583" max="3583" width="18.25" style="10" bestFit="1" customWidth="1"/>
    <col min="3584" max="3584" width="16.25" style="10" customWidth="1"/>
    <col min="3585" max="3585" width="14.625" style="10" bestFit="1" customWidth="1"/>
    <col min="3586" max="3828" width="9.25" style="10"/>
    <col min="3829" max="3829" width="12.75" style="10" customWidth="1"/>
    <col min="3830" max="3830" width="52.625" style="10" customWidth="1"/>
    <col min="3831" max="3831" width="1" style="10" customWidth="1"/>
    <col min="3832" max="3832" width="18.75" style="10" customWidth="1"/>
    <col min="3833" max="3833" width="1.75" style="10" customWidth="1"/>
    <col min="3834" max="3834" width="18.75" style="10" customWidth="1"/>
    <col min="3835" max="3835" width="1.25" style="10" customWidth="1"/>
    <col min="3836" max="3836" width="1" style="10" customWidth="1"/>
    <col min="3837" max="3837" width="1.625" style="10" customWidth="1"/>
    <col min="3838" max="3838" width="13.75" style="10" bestFit="1" customWidth="1"/>
    <col min="3839" max="3839" width="18.25" style="10" bestFit="1" customWidth="1"/>
    <col min="3840" max="3840" width="16.25" style="10" customWidth="1"/>
    <col min="3841" max="3841" width="14.625" style="10" bestFit="1" customWidth="1"/>
    <col min="3842" max="4084" width="9.25" style="10"/>
    <col min="4085" max="4085" width="12.75" style="10" customWidth="1"/>
    <col min="4086" max="4086" width="52.625" style="10" customWidth="1"/>
    <col min="4087" max="4087" width="1" style="10" customWidth="1"/>
    <col min="4088" max="4088" width="18.75" style="10" customWidth="1"/>
    <col min="4089" max="4089" width="1.75" style="10" customWidth="1"/>
    <col min="4090" max="4090" width="18.75" style="10" customWidth="1"/>
    <col min="4091" max="4091" width="1.25" style="10" customWidth="1"/>
    <col min="4092" max="4092" width="1" style="10" customWidth="1"/>
    <col min="4093" max="4093" width="1.625" style="10" customWidth="1"/>
    <col min="4094" max="4094" width="13.75" style="10" bestFit="1" customWidth="1"/>
    <col min="4095" max="4095" width="18.25" style="10" bestFit="1" customWidth="1"/>
    <col min="4096" max="4096" width="16.25" style="10" customWidth="1"/>
    <col min="4097" max="4097" width="14.625" style="10" bestFit="1" customWidth="1"/>
    <col min="4098" max="4340" width="9.25" style="10"/>
    <col min="4341" max="4341" width="12.75" style="10" customWidth="1"/>
    <col min="4342" max="4342" width="52.625" style="10" customWidth="1"/>
    <col min="4343" max="4343" width="1" style="10" customWidth="1"/>
    <col min="4344" max="4344" width="18.75" style="10" customWidth="1"/>
    <col min="4345" max="4345" width="1.75" style="10" customWidth="1"/>
    <col min="4346" max="4346" width="18.75" style="10" customWidth="1"/>
    <col min="4347" max="4347" width="1.25" style="10" customWidth="1"/>
    <col min="4348" max="4348" width="1" style="10" customWidth="1"/>
    <col min="4349" max="4349" width="1.625" style="10" customWidth="1"/>
    <col min="4350" max="4350" width="13.75" style="10" bestFit="1" customWidth="1"/>
    <col min="4351" max="4351" width="18.25" style="10" bestFit="1" customWidth="1"/>
    <col min="4352" max="4352" width="16.25" style="10" customWidth="1"/>
    <col min="4353" max="4353" width="14.625" style="10" bestFit="1" customWidth="1"/>
    <col min="4354" max="4596" width="9.25" style="10"/>
    <col min="4597" max="4597" width="12.75" style="10" customWidth="1"/>
    <col min="4598" max="4598" width="52.625" style="10" customWidth="1"/>
    <col min="4599" max="4599" width="1" style="10" customWidth="1"/>
    <col min="4600" max="4600" width="18.75" style="10" customWidth="1"/>
    <col min="4601" max="4601" width="1.75" style="10" customWidth="1"/>
    <col min="4602" max="4602" width="18.75" style="10" customWidth="1"/>
    <col min="4603" max="4603" width="1.25" style="10" customWidth="1"/>
    <col min="4604" max="4604" width="1" style="10" customWidth="1"/>
    <col min="4605" max="4605" width="1.625" style="10" customWidth="1"/>
    <col min="4606" max="4606" width="13.75" style="10" bestFit="1" customWidth="1"/>
    <col min="4607" max="4607" width="18.25" style="10" bestFit="1" customWidth="1"/>
    <col min="4608" max="4608" width="16.25" style="10" customWidth="1"/>
    <col min="4609" max="4609" width="14.625" style="10" bestFit="1" customWidth="1"/>
    <col min="4610" max="4852" width="9.25" style="10"/>
    <col min="4853" max="4853" width="12.75" style="10" customWidth="1"/>
    <col min="4854" max="4854" width="52.625" style="10" customWidth="1"/>
    <col min="4855" max="4855" width="1" style="10" customWidth="1"/>
    <col min="4856" max="4856" width="18.75" style="10" customWidth="1"/>
    <col min="4857" max="4857" width="1.75" style="10" customWidth="1"/>
    <col min="4858" max="4858" width="18.75" style="10" customWidth="1"/>
    <col min="4859" max="4859" width="1.25" style="10" customWidth="1"/>
    <col min="4860" max="4860" width="1" style="10" customWidth="1"/>
    <col min="4861" max="4861" width="1.625" style="10" customWidth="1"/>
    <col min="4862" max="4862" width="13.75" style="10" bestFit="1" customWidth="1"/>
    <col min="4863" max="4863" width="18.25" style="10" bestFit="1" customWidth="1"/>
    <col min="4864" max="4864" width="16.25" style="10" customWidth="1"/>
    <col min="4865" max="4865" width="14.625" style="10" bestFit="1" customWidth="1"/>
    <col min="4866" max="5108" width="9.25" style="10"/>
    <col min="5109" max="5109" width="12.75" style="10" customWidth="1"/>
    <col min="5110" max="5110" width="52.625" style="10" customWidth="1"/>
    <col min="5111" max="5111" width="1" style="10" customWidth="1"/>
    <col min="5112" max="5112" width="18.75" style="10" customWidth="1"/>
    <col min="5113" max="5113" width="1.75" style="10" customWidth="1"/>
    <col min="5114" max="5114" width="18.75" style="10" customWidth="1"/>
    <col min="5115" max="5115" width="1.25" style="10" customWidth="1"/>
    <col min="5116" max="5116" width="1" style="10" customWidth="1"/>
    <col min="5117" max="5117" width="1.625" style="10" customWidth="1"/>
    <col min="5118" max="5118" width="13.75" style="10" bestFit="1" customWidth="1"/>
    <col min="5119" max="5119" width="18.25" style="10" bestFit="1" customWidth="1"/>
    <col min="5120" max="5120" width="16.25" style="10" customWidth="1"/>
    <col min="5121" max="5121" width="14.625" style="10" bestFit="1" customWidth="1"/>
    <col min="5122" max="5364" width="9.25" style="10"/>
    <col min="5365" max="5365" width="12.75" style="10" customWidth="1"/>
    <col min="5366" max="5366" width="52.625" style="10" customWidth="1"/>
    <col min="5367" max="5367" width="1" style="10" customWidth="1"/>
    <col min="5368" max="5368" width="18.75" style="10" customWidth="1"/>
    <col min="5369" max="5369" width="1.75" style="10" customWidth="1"/>
    <col min="5370" max="5370" width="18.75" style="10" customWidth="1"/>
    <col min="5371" max="5371" width="1.25" style="10" customWidth="1"/>
    <col min="5372" max="5372" width="1" style="10" customWidth="1"/>
    <col min="5373" max="5373" width="1.625" style="10" customWidth="1"/>
    <col min="5374" max="5374" width="13.75" style="10" bestFit="1" customWidth="1"/>
    <col min="5375" max="5375" width="18.25" style="10" bestFit="1" customWidth="1"/>
    <col min="5376" max="5376" width="16.25" style="10" customWidth="1"/>
    <col min="5377" max="5377" width="14.625" style="10" bestFit="1" customWidth="1"/>
    <col min="5378" max="5620" width="9.25" style="10"/>
    <col min="5621" max="5621" width="12.75" style="10" customWidth="1"/>
    <col min="5622" max="5622" width="52.625" style="10" customWidth="1"/>
    <col min="5623" max="5623" width="1" style="10" customWidth="1"/>
    <col min="5624" max="5624" width="18.75" style="10" customWidth="1"/>
    <col min="5625" max="5625" width="1.75" style="10" customWidth="1"/>
    <col min="5626" max="5626" width="18.75" style="10" customWidth="1"/>
    <col min="5627" max="5627" width="1.25" style="10" customWidth="1"/>
    <col min="5628" max="5628" width="1" style="10" customWidth="1"/>
    <col min="5629" max="5629" width="1.625" style="10" customWidth="1"/>
    <col min="5630" max="5630" width="13.75" style="10" bestFit="1" customWidth="1"/>
    <col min="5631" max="5631" width="18.25" style="10" bestFit="1" customWidth="1"/>
    <col min="5632" max="5632" width="16.25" style="10" customWidth="1"/>
    <col min="5633" max="5633" width="14.625" style="10" bestFit="1" customWidth="1"/>
    <col min="5634" max="5876" width="9.25" style="10"/>
    <col min="5877" max="5877" width="12.75" style="10" customWidth="1"/>
    <col min="5878" max="5878" width="52.625" style="10" customWidth="1"/>
    <col min="5879" max="5879" width="1" style="10" customWidth="1"/>
    <col min="5880" max="5880" width="18.75" style="10" customWidth="1"/>
    <col min="5881" max="5881" width="1.75" style="10" customWidth="1"/>
    <col min="5882" max="5882" width="18.75" style="10" customWidth="1"/>
    <col min="5883" max="5883" width="1.25" style="10" customWidth="1"/>
    <col min="5884" max="5884" width="1" style="10" customWidth="1"/>
    <col min="5885" max="5885" width="1.625" style="10" customWidth="1"/>
    <col min="5886" max="5886" width="13.75" style="10" bestFit="1" customWidth="1"/>
    <col min="5887" max="5887" width="18.25" style="10" bestFit="1" customWidth="1"/>
    <col min="5888" max="5888" width="16.25" style="10" customWidth="1"/>
    <col min="5889" max="5889" width="14.625" style="10" bestFit="1" customWidth="1"/>
    <col min="5890" max="6132" width="9.25" style="10"/>
    <col min="6133" max="6133" width="12.75" style="10" customWidth="1"/>
    <col min="6134" max="6134" width="52.625" style="10" customWidth="1"/>
    <col min="6135" max="6135" width="1" style="10" customWidth="1"/>
    <col min="6136" max="6136" width="18.75" style="10" customWidth="1"/>
    <col min="6137" max="6137" width="1.75" style="10" customWidth="1"/>
    <col min="6138" max="6138" width="18.75" style="10" customWidth="1"/>
    <col min="6139" max="6139" width="1.25" style="10" customWidth="1"/>
    <col min="6140" max="6140" width="1" style="10" customWidth="1"/>
    <col min="6141" max="6141" width="1.625" style="10" customWidth="1"/>
    <col min="6142" max="6142" width="13.75" style="10" bestFit="1" customWidth="1"/>
    <col min="6143" max="6143" width="18.25" style="10" bestFit="1" customWidth="1"/>
    <col min="6144" max="6144" width="16.25" style="10" customWidth="1"/>
    <col min="6145" max="6145" width="14.625" style="10" bestFit="1" customWidth="1"/>
    <col min="6146" max="6388" width="9.25" style="10"/>
    <col min="6389" max="6389" width="12.75" style="10" customWidth="1"/>
    <col min="6390" max="6390" width="52.625" style="10" customWidth="1"/>
    <col min="6391" max="6391" width="1" style="10" customWidth="1"/>
    <col min="6392" max="6392" width="18.75" style="10" customWidth="1"/>
    <col min="6393" max="6393" width="1.75" style="10" customWidth="1"/>
    <col min="6394" max="6394" width="18.75" style="10" customWidth="1"/>
    <col min="6395" max="6395" width="1.25" style="10" customWidth="1"/>
    <col min="6396" max="6396" width="1" style="10" customWidth="1"/>
    <col min="6397" max="6397" width="1.625" style="10" customWidth="1"/>
    <col min="6398" max="6398" width="13.75" style="10" bestFit="1" customWidth="1"/>
    <col min="6399" max="6399" width="18.25" style="10" bestFit="1" customWidth="1"/>
    <col min="6400" max="6400" width="16.25" style="10" customWidth="1"/>
    <col min="6401" max="6401" width="14.625" style="10" bestFit="1" customWidth="1"/>
    <col min="6402" max="6644" width="9.25" style="10"/>
    <col min="6645" max="6645" width="12.75" style="10" customWidth="1"/>
    <col min="6646" max="6646" width="52.625" style="10" customWidth="1"/>
    <col min="6647" max="6647" width="1" style="10" customWidth="1"/>
    <col min="6648" max="6648" width="18.75" style="10" customWidth="1"/>
    <col min="6649" max="6649" width="1.75" style="10" customWidth="1"/>
    <col min="6650" max="6650" width="18.75" style="10" customWidth="1"/>
    <col min="6651" max="6651" width="1.25" style="10" customWidth="1"/>
    <col min="6652" max="6652" width="1" style="10" customWidth="1"/>
    <col min="6653" max="6653" width="1.625" style="10" customWidth="1"/>
    <col min="6654" max="6654" width="13.75" style="10" bestFit="1" customWidth="1"/>
    <col min="6655" max="6655" width="18.25" style="10" bestFit="1" customWidth="1"/>
    <col min="6656" max="6656" width="16.25" style="10" customWidth="1"/>
    <col min="6657" max="6657" width="14.625" style="10" bestFit="1" customWidth="1"/>
    <col min="6658" max="6900" width="9.25" style="10"/>
    <col min="6901" max="6901" width="12.75" style="10" customWidth="1"/>
    <col min="6902" max="6902" width="52.625" style="10" customWidth="1"/>
    <col min="6903" max="6903" width="1" style="10" customWidth="1"/>
    <col min="6904" max="6904" width="18.75" style="10" customWidth="1"/>
    <col min="6905" max="6905" width="1.75" style="10" customWidth="1"/>
    <col min="6906" max="6906" width="18.75" style="10" customWidth="1"/>
    <col min="6907" max="6907" width="1.25" style="10" customWidth="1"/>
    <col min="6908" max="6908" width="1" style="10" customWidth="1"/>
    <col min="6909" max="6909" width="1.625" style="10" customWidth="1"/>
    <col min="6910" max="6910" width="13.75" style="10" bestFit="1" customWidth="1"/>
    <col min="6911" max="6911" width="18.25" style="10" bestFit="1" customWidth="1"/>
    <col min="6912" max="6912" width="16.25" style="10" customWidth="1"/>
    <col min="6913" max="6913" width="14.625" style="10" bestFit="1" customWidth="1"/>
    <col min="6914" max="7156" width="9.25" style="10"/>
    <col min="7157" max="7157" width="12.75" style="10" customWidth="1"/>
    <col min="7158" max="7158" width="52.625" style="10" customWidth="1"/>
    <col min="7159" max="7159" width="1" style="10" customWidth="1"/>
    <col min="7160" max="7160" width="18.75" style="10" customWidth="1"/>
    <col min="7161" max="7161" width="1.75" style="10" customWidth="1"/>
    <col min="7162" max="7162" width="18.75" style="10" customWidth="1"/>
    <col min="7163" max="7163" width="1.25" style="10" customWidth="1"/>
    <col min="7164" max="7164" width="1" style="10" customWidth="1"/>
    <col min="7165" max="7165" width="1.625" style="10" customWidth="1"/>
    <col min="7166" max="7166" width="13.75" style="10" bestFit="1" customWidth="1"/>
    <col min="7167" max="7167" width="18.25" style="10" bestFit="1" customWidth="1"/>
    <col min="7168" max="7168" width="16.25" style="10" customWidth="1"/>
    <col min="7169" max="7169" width="14.625" style="10" bestFit="1" customWidth="1"/>
    <col min="7170" max="7412" width="9.25" style="10"/>
    <col min="7413" max="7413" width="12.75" style="10" customWidth="1"/>
    <col min="7414" max="7414" width="52.625" style="10" customWidth="1"/>
    <col min="7415" max="7415" width="1" style="10" customWidth="1"/>
    <col min="7416" max="7416" width="18.75" style="10" customWidth="1"/>
    <col min="7417" max="7417" width="1.75" style="10" customWidth="1"/>
    <col min="7418" max="7418" width="18.75" style="10" customWidth="1"/>
    <col min="7419" max="7419" width="1.25" style="10" customWidth="1"/>
    <col min="7420" max="7420" width="1" style="10" customWidth="1"/>
    <col min="7421" max="7421" width="1.625" style="10" customWidth="1"/>
    <col min="7422" max="7422" width="13.75" style="10" bestFit="1" customWidth="1"/>
    <col min="7423" max="7423" width="18.25" style="10" bestFit="1" customWidth="1"/>
    <col min="7424" max="7424" width="16.25" style="10" customWidth="1"/>
    <col min="7425" max="7425" width="14.625" style="10" bestFit="1" customWidth="1"/>
    <col min="7426" max="7668" width="9.25" style="10"/>
    <col min="7669" max="7669" width="12.75" style="10" customWidth="1"/>
    <col min="7670" max="7670" width="52.625" style="10" customWidth="1"/>
    <col min="7671" max="7671" width="1" style="10" customWidth="1"/>
    <col min="7672" max="7672" width="18.75" style="10" customWidth="1"/>
    <col min="7673" max="7673" width="1.75" style="10" customWidth="1"/>
    <col min="7674" max="7674" width="18.75" style="10" customWidth="1"/>
    <col min="7675" max="7675" width="1.25" style="10" customWidth="1"/>
    <col min="7676" max="7676" width="1" style="10" customWidth="1"/>
    <col min="7677" max="7677" width="1.625" style="10" customWidth="1"/>
    <col min="7678" max="7678" width="13.75" style="10" bestFit="1" customWidth="1"/>
    <col min="7679" max="7679" width="18.25" style="10" bestFit="1" customWidth="1"/>
    <col min="7680" max="7680" width="16.25" style="10" customWidth="1"/>
    <col min="7681" max="7681" width="14.625" style="10" bestFit="1" customWidth="1"/>
    <col min="7682" max="7924" width="9.25" style="10"/>
    <col min="7925" max="7925" width="12.75" style="10" customWidth="1"/>
    <col min="7926" max="7926" width="52.625" style="10" customWidth="1"/>
    <col min="7927" max="7927" width="1" style="10" customWidth="1"/>
    <col min="7928" max="7928" width="18.75" style="10" customWidth="1"/>
    <col min="7929" max="7929" width="1.75" style="10" customWidth="1"/>
    <col min="7930" max="7930" width="18.75" style="10" customWidth="1"/>
    <col min="7931" max="7931" width="1.25" style="10" customWidth="1"/>
    <col min="7932" max="7932" width="1" style="10" customWidth="1"/>
    <col min="7933" max="7933" width="1.625" style="10" customWidth="1"/>
    <col min="7934" max="7934" width="13.75" style="10" bestFit="1" customWidth="1"/>
    <col min="7935" max="7935" width="18.25" style="10" bestFit="1" customWidth="1"/>
    <col min="7936" max="7936" width="16.25" style="10" customWidth="1"/>
    <col min="7937" max="7937" width="14.625" style="10" bestFit="1" customWidth="1"/>
    <col min="7938" max="8180" width="9.25" style="10"/>
    <col min="8181" max="8181" width="12.75" style="10" customWidth="1"/>
    <col min="8182" max="8182" width="52.625" style="10" customWidth="1"/>
    <col min="8183" max="8183" width="1" style="10" customWidth="1"/>
    <col min="8184" max="8184" width="18.75" style="10" customWidth="1"/>
    <col min="8185" max="8185" width="1.75" style="10" customWidth="1"/>
    <col min="8186" max="8186" width="18.75" style="10" customWidth="1"/>
    <col min="8187" max="8187" width="1.25" style="10" customWidth="1"/>
    <col min="8188" max="8188" width="1" style="10" customWidth="1"/>
    <col min="8189" max="8189" width="1.625" style="10" customWidth="1"/>
    <col min="8190" max="8190" width="13.75" style="10" bestFit="1" customWidth="1"/>
    <col min="8191" max="8191" width="18.25" style="10" bestFit="1" customWidth="1"/>
    <col min="8192" max="8192" width="16.25" style="10" customWidth="1"/>
    <col min="8193" max="8193" width="14.625" style="10" bestFit="1" customWidth="1"/>
    <col min="8194" max="8436" width="9.25" style="10"/>
    <col min="8437" max="8437" width="12.75" style="10" customWidth="1"/>
    <col min="8438" max="8438" width="52.625" style="10" customWidth="1"/>
    <col min="8439" max="8439" width="1" style="10" customWidth="1"/>
    <col min="8440" max="8440" width="18.75" style="10" customWidth="1"/>
    <col min="8441" max="8441" width="1.75" style="10" customWidth="1"/>
    <col min="8442" max="8442" width="18.75" style="10" customWidth="1"/>
    <col min="8443" max="8443" width="1.25" style="10" customWidth="1"/>
    <col min="8444" max="8444" width="1" style="10" customWidth="1"/>
    <col min="8445" max="8445" width="1.625" style="10" customWidth="1"/>
    <col min="8446" max="8446" width="13.75" style="10" bestFit="1" customWidth="1"/>
    <col min="8447" max="8447" width="18.25" style="10" bestFit="1" customWidth="1"/>
    <col min="8448" max="8448" width="16.25" style="10" customWidth="1"/>
    <col min="8449" max="8449" width="14.625" style="10" bestFit="1" customWidth="1"/>
    <col min="8450" max="8692" width="9.25" style="10"/>
    <col min="8693" max="8693" width="12.75" style="10" customWidth="1"/>
    <col min="8694" max="8694" width="52.625" style="10" customWidth="1"/>
    <col min="8695" max="8695" width="1" style="10" customWidth="1"/>
    <col min="8696" max="8696" width="18.75" style="10" customWidth="1"/>
    <col min="8697" max="8697" width="1.75" style="10" customWidth="1"/>
    <col min="8698" max="8698" width="18.75" style="10" customWidth="1"/>
    <col min="8699" max="8699" width="1.25" style="10" customWidth="1"/>
    <col min="8700" max="8700" width="1" style="10" customWidth="1"/>
    <col min="8701" max="8701" width="1.625" style="10" customWidth="1"/>
    <col min="8702" max="8702" width="13.75" style="10" bestFit="1" customWidth="1"/>
    <col min="8703" max="8703" width="18.25" style="10" bestFit="1" customWidth="1"/>
    <col min="8704" max="8704" width="16.25" style="10" customWidth="1"/>
    <col min="8705" max="8705" width="14.625" style="10" bestFit="1" customWidth="1"/>
    <col min="8706" max="8948" width="9.25" style="10"/>
    <col min="8949" max="8949" width="12.75" style="10" customWidth="1"/>
    <col min="8950" max="8950" width="52.625" style="10" customWidth="1"/>
    <col min="8951" max="8951" width="1" style="10" customWidth="1"/>
    <col min="8952" max="8952" width="18.75" style="10" customWidth="1"/>
    <col min="8953" max="8953" width="1.75" style="10" customWidth="1"/>
    <col min="8954" max="8954" width="18.75" style="10" customWidth="1"/>
    <col min="8955" max="8955" width="1.25" style="10" customWidth="1"/>
    <col min="8956" max="8956" width="1" style="10" customWidth="1"/>
    <col min="8957" max="8957" width="1.625" style="10" customWidth="1"/>
    <col min="8958" max="8958" width="13.75" style="10" bestFit="1" customWidth="1"/>
    <col min="8959" max="8959" width="18.25" style="10" bestFit="1" customWidth="1"/>
    <col min="8960" max="8960" width="16.25" style="10" customWidth="1"/>
    <col min="8961" max="8961" width="14.625" style="10" bestFit="1" customWidth="1"/>
    <col min="8962" max="9204" width="9.25" style="10"/>
    <col min="9205" max="9205" width="12.75" style="10" customWidth="1"/>
    <col min="9206" max="9206" width="52.625" style="10" customWidth="1"/>
    <col min="9207" max="9207" width="1" style="10" customWidth="1"/>
    <col min="9208" max="9208" width="18.75" style="10" customWidth="1"/>
    <col min="9209" max="9209" width="1.75" style="10" customWidth="1"/>
    <col min="9210" max="9210" width="18.75" style="10" customWidth="1"/>
    <col min="9211" max="9211" width="1.25" style="10" customWidth="1"/>
    <col min="9212" max="9212" width="1" style="10" customWidth="1"/>
    <col min="9213" max="9213" width="1.625" style="10" customWidth="1"/>
    <col min="9214" max="9214" width="13.75" style="10" bestFit="1" customWidth="1"/>
    <col min="9215" max="9215" width="18.25" style="10" bestFit="1" customWidth="1"/>
    <col min="9216" max="9216" width="16.25" style="10" customWidth="1"/>
    <col min="9217" max="9217" width="14.625" style="10" bestFit="1" customWidth="1"/>
    <col min="9218" max="9460" width="9.25" style="10"/>
    <col min="9461" max="9461" width="12.75" style="10" customWidth="1"/>
    <col min="9462" max="9462" width="52.625" style="10" customWidth="1"/>
    <col min="9463" max="9463" width="1" style="10" customWidth="1"/>
    <col min="9464" max="9464" width="18.75" style="10" customWidth="1"/>
    <col min="9465" max="9465" width="1.75" style="10" customWidth="1"/>
    <col min="9466" max="9466" width="18.75" style="10" customWidth="1"/>
    <col min="9467" max="9467" width="1.25" style="10" customWidth="1"/>
    <col min="9468" max="9468" width="1" style="10" customWidth="1"/>
    <col min="9469" max="9469" width="1.625" style="10" customWidth="1"/>
    <col min="9470" max="9470" width="13.75" style="10" bestFit="1" customWidth="1"/>
    <col min="9471" max="9471" width="18.25" style="10" bestFit="1" customWidth="1"/>
    <col min="9472" max="9472" width="16.25" style="10" customWidth="1"/>
    <col min="9473" max="9473" width="14.625" style="10" bestFit="1" customWidth="1"/>
    <col min="9474" max="9716" width="9.25" style="10"/>
    <col min="9717" max="9717" width="12.75" style="10" customWidth="1"/>
    <col min="9718" max="9718" width="52.625" style="10" customWidth="1"/>
    <col min="9719" max="9719" width="1" style="10" customWidth="1"/>
    <col min="9720" max="9720" width="18.75" style="10" customWidth="1"/>
    <col min="9721" max="9721" width="1.75" style="10" customWidth="1"/>
    <col min="9722" max="9722" width="18.75" style="10" customWidth="1"/>
    <col min="9723" max="9723" width="1.25" style="10" customWidth="1"/>
    <col min="9724" max="9724" width="1" style="10" customWidth="1"/>
    <col min="9725" max="9725" width="1.625" style="10" customWidth="1"/>
    <col min="9726" max="9726" width="13.75" style="10" bestFit="1" customWidth="1"/>
    <col min="9727" max="9727" width="18.25" style="10" bestFit="1" customWidth="1"/>
    <col min="9728" max="9728" width="16.25" style="10" customWidth="1"/>
    <col min="9729" max="9729" width="14.625" style="10" bestFit="1" customWidth="1"/>
    <col min="9730" max="9972" width="9.25" style="10"/>
    <col min="9973" max="9973" width="12.75" style="10" customWidth="1"/>
    <col min="9974" max="9974" width="52.625" style="10" customWidth="1"/>
    <col min="9975" max="9975" width="1" style="10" customWidth="1"/>
    <col min="9976" max="9976" width="18.75" style="10" customWidth="1"/>
    <col min="9977" max="9977" width="1.75" style="10" customWidth="1"/>
    <col min="9978" max="9978" width="18.75" style="10" customWidth="1"/>
    <col min="9979" max="9979" width="1.25" style="10" customWidth="1"/>
    <col min="9980" max="9980" width="1" style="10" customWidth="1"/>
    <col min="9981" max="9981" width="1.625" style="10" customWidth="1"/>
    <col min="9982" max="9982" width="13.75" style="10" bestFit="1" customWidth="1"/>
    <col min="9983" max="9983" width="18.25" style="10" bestFit="1" customWidth="1"/>
    <col min="9984" max="9984" width="16.25" style="10" customWidth="1"/>
    <col min="9985" max="9985" width="14.625" style="10" bestFit="1" customWidth="1"/>
    <col min="9986" max="10228" width="9.25" style="10"/>
    <col min="10229" max="10229" width="12.75" style="10" customWidth="1"/>
    <col min="10230" max="10230" width="52.625" style="10" customWidth="1"/>
    <col min="10231" max="10231" width="1" style="10" customWidth="1"/>
    <col min="10232" max="10232" width="18.75" style="10" customWidth="1"/>
    <col min="10233" max="10233" width="1.75" style="10" customWidth="1"/>
    <col min="10234" max="10234" width="18.75" style="10" customWidth="1"/>
    <col min="10235" max="10235" width="1.25" style="10" customWidth="1"/>
    <col min="10236" max="10236" width="1" style="10" customWidth="1"/>
    <col min="10237" max="10237" width="1.625" style="10" customWidth="1"/>
    <col min="10238" max="10238" width="13.75" style="10" bestFit="1" customWidth="1"/>
    <col min="10239" max="10239" width="18.25" style="10" bestFit="1" customWidth="1"/>
    <col min="10240" max="10240" width="16.25" style="10" customWidth="1"/>
    <col min="10241" max="10241" width="14.625" style="10" bestFit="1" customWidth="1"/>
    <col min="10242" max="10484" width="9.25" style="10"/>
    <col min="10485" max="10485" width="12.75" style="10" customWidth="1"/>
    <col min="10486" max="10486" width="52.625" style="10" customWidth="1"/>
    <col min="10487" max="10487" width="1" style="10" customWidth="1"/>
    <col min="10488" max="10488" width="18.75" style="10" customWidth="1"/>
    <col min="10489" max="10489" width="1.75" style="10" customWidth="1"/>
    <col min="10490" max="10490" width="18.75" style="10" customWidth="1"/>
    <col min="10491" max="10491" width="1.25" style="10" customWidth="1"/>
    <col min="10492" max="10492" width="1" style="10" customWidth="1"/>
    <col min="10493" max="10493" width="1.625" style="10" customWidth="1"/>
    <col min="10494" max="10494" width="13.75" style="10" bestFit="1" customWidth="1"/>
    <col min="10495" max="10495" width="18.25" style="10" bestFit="1" customWidth="1"/>
    <col min="10496" max="10496" width="16.25" style="10" customWidth="1"/>
    <col min="10497" max="10497" width="14.625" style="10" bestFit="1" customWidth="1"/>
    <col min="10498" max="10740" width="9.25" style="10"/>
    <col min="10741" max="10741" width="12.75" style="10" customWidth="1"/>
    <col min="10742" max="10742" width="52.625" style="10" customWidth="1"/>
    <col min="10743" max="10743" width="1" style="10" customWidth="1"/>
    <col min="10744" max="10744" width="18.75" style="10" customWidth="1"/>
    <col min="10745" max="10745" width="1.75" style="10" customWidth="1"/>
    <col min="10746" max="10746" width="18.75" style="10" customWidth="1"/>
    <col min="10747" max="10747" width="1.25" style="10" customWidth="1"/>
    <col min="10748" max="10748" width="1" style="10" customWidth="1"/>
    <col min="10749" max="10749" width="1.625" style="10" customWidth="1"/>
    <col min="10750" max="10750" width="13.75" style="10" bestFit="1" customWidth="1"/>
    <col min="10751" max="10751" width="18.25" style="10" bestFit="1" customWidth="1"/>
    <col min="10752" max="10752" width="16.25" style="10" customWidth="1"/>
    <col min="10753" max="10753" width="14.625" style="10" bestFit="1" customWidth="1"/>
    <col min="10754" max="10996" width="9.25" style="10"/>
    <col min="10997" max="10997" width="12.75" style="10" customWidth="1"/>
    <col min="10998" max="10998" width="52.625" style="10" customWidth="1"/>
    <col min="10999" max="10999" width="1" style="10" customWidth="1"/>
    <col min="11000" max="11000" width="18.75" style="10" customWidth="1"/>
    <col min="11001" max="11001" width="1.75" style="10" customWidth="1"/>
    <col min="11002" max="11002" width="18.75" style="10" customWidth="1"/>
    <col min="11003" max="11003" width="1.25" style="10" customWidth="1"/>
    <col min="11004" max="11004" width="1" style="10" customWidth="1"/>
    <col min="11005" max="11005" width="1.625" style="10" customWidth="1"/>
    <col min="11006" max="11006" width="13.75" style="10" bestFit="1" customWidth="1"/>
    <col min="11007" max="11007" width="18.25" style="10" bestFit="1" customWidth="1"/>
    <col min="11008" max="11008" width="16.25" style="10" customWidth="1"/>
    <col min="11009" max="11009" width="14.625" style="10" bestFit="1" customWidth="1"/>
    <col min="11010" max="11252" width="9.25" style="10"/>
    <col min="11253" max="11253" width="12.75" style="10" customWidth="1"/>
    <col min="11254" max="11254" width="52.625" style="10" customWidth="1"/>
    <col min="11255" max="11255" width="1" style="10" customWidth="1"/>
    <col min="11256" max="11256" width="18.75" style="10" customWidth="1"/>
    <col min="11257" max="11257" width="1.75" style="10" customWidth="1"/>
    <col min="11258" max="11258" width="18.75" style="10" customWidth="1"/>
    <col min="11259" max="11259" width="1.25" style="10" customWidth="1"/>
    <col min="11260" max="11260" width="1" style="10" customWidth="1"/>
    <col min="11261" max="11261" width="1.625" style="10" customWidth="1"/>
    <col min="11262" max="11262" width="13.75" style="10" bestFit="1" customWidth="1"/>
    <col min="11263" max="11263" width="18.25" style="10" bestFit="1" customWidth="1"/>
    <col min="11264" max="11264" width="16.25" style="10" customWidth="1"/>
    <col min="11265" max="11265" width="14.625" style="10" bestFit="1" customWidth="1"/>
    <col min="11266" max="11508" width="9.25" style="10"/>
    <col min="11509" max="11509" width="12.75" style="10" customWidth="1"/>
    <col min="11510" max="11510" width="52.625" style="10" customWidth="1"/>
    <col min="11511" max="11511" width="1" style="10" customWidth="1"/>
    <col min="11512" max="11512" width="18.75" style="10" customWidth="1"/>
    <col min="11513" max="11513" width="1.75" style="10" customWidth="1"/>
    <col min="11514" max="11514" width="18.75" style="10" customWidth="1"/>
    <col min="11515" max="11515" width="1.25" style="10" customWidth="1"/>
    <col min="11516" max="11516" width="1" style="10" customWidth="1"/>
    <col min="11517" max="11517" width="1.625" style="10" customWidth="1"/>
    <col min="11518" max="11518" width="13.75" style="10" bestFit="1" customWidth="1"/>
    <col min="11519" max="11519" width="18.25" style="10" bestFit="1" customWidth="1"/>
    <col min="11520" max="11520" width="16.25" style="10" customWidth="1"/>
    <col min="11521" max="11521" width="14.625" style="10" bestFit="1" customWidth="1"/>
    <col min="11522" max="11764" width="9.25" style="10"/>
    <col min="11765" max="11765" width="12.75" style="10" customWidth="1"/>
    <col min="11766" max="11766" width="52.625" style="10" customWidth="1"/>
    <col min="11767" max="11767" width="1" style="10" customWidth="1"/>
    <col min="11768" max="11768" width="18.75" style="10" customWidth="1"/>
    <col min="11769" max="11769" width="1.75" style="10" customWidth="1"/>
    <col min="11770" max="11770" width="18.75" style="10" customWidth="1"/>
    <col min="11771" max="11771" width="1.25" style="10" customWidth="1"/>
    <col min="11772" max="11772" width="1" style="10" customWidth="1"/>
    <col min="11773" max="11773" width="1.625" style="10" customWidth="1"/>
    <col min="11774" max="11774" width="13.75" style="10" bestFit="1" customWidth="1"/>
    <col min="11775" max="11775" width="18.25" style="10" bestFit="1" customWidth="1"/>
    <col min="11776" max="11776" width="16.25" style="10" customWidth="1"/>
    <col min="11777" max="11777" width="14.625" style="10" bestFit="1" customWidth="1"/>
    <col min="11778" max="12020" width="9.25" style="10"/>
    <col min="12021" max="12021" width="12.75" style="10" customWidth="1"/>
    <col min="12022" max="12022" width="52.625" style="10" customWidth="1"/>
    <col min="12023" max="12023" width="1" style="10" customWidth="1"/>
    <col min="12024" max="12024" width="18.75" style="10" customWidth="1"/>
    <col min="12025" max="12025" width="1.75" style="10" customWidth="1"/>
    <col min="12026" max="12026" width="18.75" style="10" customWidth="1"/>
    <col min="12027" max="12027" width="1.25" style="10" customWidth="1"/>
    <col min="12028" max="12028" width="1" style="10" customWidth="1"/>
    <col min="12029" max="12029" width="1.625" style="10" customWidth="1"/>
    <col min="12030" max="12030" width="13.75" style="10" bestFit="1" customWidth="1"/>
    <col min="12031" max="12031" width="18.25" style="10" bestFit="1" customWidth="1"/>
    <col min="12032" max="12032" width="16.25" style="10" customWidth="1"/>
    <col min="12033" max="12033" width="14.625" style="10" bestFit="1" customWidth="1"/>
    <col min="12034" max="12276" width="9.25" style="10"/>
    <col min="12277" max="12277" width="12.75" style="10" customWidth="1"/>
    <col min="12278" max="12278" width="52.625" style="10" customWidth="1"/>
    <col min="12279" max="12279" width="1" style="10" customWidth="1"/>
    <col min="12280" max="12280" width="18.75" style="10" customWidth="1"/>
    <col min="12281" max="12281" width="1.75" style="10" customWidth="1"/>
    <col min="12282" max="12282" width="18.75" style="10" customWidth="1"/>
    <col min="12283" max="12283" width="1.25" style="10" customWidth="1"/>
    <col min="12284" max="12284" width="1" style="10" customWidth="1"/>
    <col min="12285" max="12285" width="1.625" style="10" customWidth="1"/>
    <col min="12286" max="12286" width="13.75" style="10" bestFit="1" customWidth="1"/>
    <col min="12287" max="12287" width="18.25" style="10" bestFit="1" customWidth="1"/>
    <col min="12288" max="12288" width="16.25" style="10" customWidth="1"/>
    <col min="12289" max="12289" width="14.625" style="10" bestFit="1" customWidth="1"/>
    <col min="12290" max="12532" width="9.25" style="10"/>
    <col min="12533" max="12533" width="12.75" style="10" customWidth="1"/>
    <col min="12534" max="12534" width="52.625" style="10" customWidth="1"/>
    <col min="12535" max="12535" width="1" style="10" customWidth="1"/>
    <col min="12536" max="12536" width="18.75" style="10" customWidth="1"/>
    <col min="12537" max="12537" width="1.75" style="10" customWidth="1"/>
    <col min="12538" max="12538" width="18.75" style="10" customWidth="1"/>
    <col min="12539" max="12539" width="1.25" style="10" customWidth="1"/>
    <col min="12540" max="12540" width="1" style="10" customWidth="1"/>
    <col min="12541" max="12541" width="1.625" style="10" customWidth="1"/>
    <col min="12542" max="12542" width="13.75" style="10" bestFit="1" customWidth="1"/>
    <col min="12543" max="12543" width="18.25" style="10" bestFit="1" customWidth="1"/>
    <col min="12544" max="12544" width="16.25" style="10" customWidth="1"/>
    <col min="12545" max="12545" width="14.625" style="10" bestFit="1" customWidth="1"/>
    <col min="12546" max="12788" width="9.25" style="10"/>
    <col min="12789" max="12789" width="12.75" style="10" customWidth="1"/>
    <col min="12790" max="12790" width="52.625" style="10" customWidth="1"/>
    <col min="12791" max="12791" width="1" style="10" customWidth="1"/>
    <col min="12792" max="12792" width="18.75" style="10" customWidth="1"/>
    <col min="12793" max="12793" width="1.75" style="10" customWidth="1"/>
    <col min="12794" max="12794" width="18.75" style="10" customWidth="1"/>
    <col min="12795" max="12795" width="1.25" style="10" customWidth="1"/>
    <col min="12796" max="12796" width="1" style="10" customWidth="1"/>
    <col min="12797" max="12797" width="1.625" style="10" customWidth="1"/>
    <col min="12798" max="12798" width="13.75" style="10" bestFit="1" customWidth="1"/>
    <col min="12799" max="12799" width="18.25" style="10" bestFit="1" customWidth="1"/>
    <col min="12800" max="12800" width="16.25" style="10" customWidth="1"/>
    <col min="12801" max="12801" width="14.625" style="10" bestFit="1" customWidth="1"/>
    <col min="12802" max="13044" width="9.25" style="10"/>
    <col min="13045" max="13045" width="12.75" style="10" customWidth="1"/>
    <col min="13046" max="13046" width="52.625" style="10" customWidth="1"/>
    <col min="13047" max="13047" width="1" style="10" customWidth="1"/>
    <col min="13048" max="13048" width="18.75" style="10" customWidth="1"/>
    <col min="13049" max="13049" width="1.75" style="10" customWidth="1"/>
    <col min="13050" max="13050" width="18.75" style="10" customWidth="1"/>
    <col min="13051" max="13051" width="1.25" style="10" customWidth="1"/>
    <col min="13052" max="13052" width="1" style="10" customWidth="1"/>
    <col min="13053" max="13053" width="1.625" style="10" customWidth="1"/>
    <col min="13054" max="13054" width="13.75" style="10" bestFit="1" customWidth="1"/>
    <col min="13055" max="13055" width="18.25" style="10" bestFit="1" customWidth="1"/>
    <col min="13056" max="13056" width="16.25" style="10" customWidth="1"/>
    <col min="13057" max="13057" width="14.625" style="10" bestFit="1" customWidth="1"/>
    <col min="13058" max="13300" width="9.25" style="10"/>
    <col min="13301" max="13301" width="12.75" style="10" customWidth="1"/>
    <col min="13302" max="13302" width="52.625" style="10" customWidth="1"/>
    <col min="13303" max="13303" width="1" style="10" customWidth="1"/>
    <col min="13304" max="13304" width="18.75" style="10" customWidth="1"/>
    <col min="13305" max="13305" width="1.75" style="10" customWidth="1"/>
    <col min="13306" max="13306" width="18.75" style="10" customWidth="1"/>
    <col min="13307" max="13307" width="1.25" style="10" customWidth="1"/>
    <col min="13308" max="13308" width="1" style="10" customWidth="1"/>
    <col min="13309" max="13309" width="1.625" style="10" customWidth="1"/>
    <col min="13310" max="13310" width="13.75" style="10" bestFit="1" customWidth="1"/>
    <col min="13311" max="13311" width="18.25" style="10" bestFit="1" customWidth="1"/>
    <col min="13312" max="13312" width="16.25" style="10" customWidth="1"/>
    <col min="13313" max="13313" width="14.625" style="10" bestFit="1" customWidth="1"/>
    <col min="13314" max="13556" width="9.25" style="10"/>
    <col min="13557" max="13557" width="12.75" style="10" customWidth="1"/>
    <col min="13558" max="13558" width="52.625" style="10" customWidth="1"/>
    <col min="13559" max="13559" width="1" style="10" customWidth="1"/>
    <col min="13560" max="13560" width="18.75" style="10" customWidth="1"/>
    <col min="13561" max="13561" width="1.75" style="10" customWidth="1"/>
    <col min="13562" max="13562" width="18.75" style="10" customWidth="1"/>
    <col min="13563" max="13563" width="1.25" style="10" customWidth="1"/>
    <col min="13564" max="13564" width="1" style="10" customWidth="1"/>
    <col min="13565" max="13565" width="1.625" style="10" customWidth="1"/>
    <col min="13566" max="13566" width="13.75" style="10" bestFit="1" customWidth="1"/>
    <col min="13567" max="13567" width="18.25" style="10" bestFit="1" customWidth="1"/>
    <col min="13568" max="13568" width="16.25" style="10" customWidth="1"/>
    <col min="13569" max="13569" width="14.625" style="10" bestFit="1" customWidth="1"/>
    <col min="13570" max="13812" width="9.25" style="10"/>
    <col min="13813" max="13813" width="12.75" style="10" customWidth="1"/>
    <col min="13814" max="13814" width="52.625" style="10" customWidth="1"/>
    <col min="13815" max="13815" width="1" style="10" customWidth="1"/>
    <col min="13816" max="13816" width="18.75" style="10" customWidth="1"/>
    <col min="13817" max="13817" width="1.75" style="10" customWidth="1"/>
    <col min="13818" max="13818" width="18.75" style="10" customWidth="1"/>
    <col min="13819" max="13819" width="1.25" style="10" customWidth="1"/>
    <col min="13820" max="13820" width="1" style="10" customWidth="1"/>
    <col min="13821" max="13821" width="1.625" style="10" customWidth="1"/>
    <col min="13822" max="13822" width="13.75" style="10" bestFit="1" customWidth="1"/>
    <col min="13823" max="13823" width="18.25" style="10" bestFit="1" customWidth="1"/>
    <col min="13824" max="13824" width="16.25" style="10" customWidth="1"/>
    <col min="13825" max="13825" width="14.625" style="10" bestFit="1" customWidth="1"/>
    <col min="13826" max="14068" width="9.25" style="10"/>
    <col min="14069" max="14069" width="12.75" style="10" customWidth="1"/>
    <col min="14070" max="14070" width="52.625" style="10" customWidth="1"/>
    <col min="14071" max="14071" width="1" style="10" customWidth="1"/>
    <col min="14072" max="14072" width="18.75" style="10" customWidth="1"/>
    <col min="14073" max="14073" width="1.75" style="10" customWidth="1"/>
    <col min="14074" max="14074" width="18.75" style="10" customWidth="1"/>
    <col min="14075" max="14075" width="1.25" style="10" customWidth="1"/>
    <col min="14076" max="14076" width="1" style="10" customWidth="1"/>
    <col min="14077" max="14077" width="1.625" style="10" customWidth="1"/>
    <col min="14078" max="14078" width="13.75" style="10" bestFit="1" customWidth="1"/>
    <col min="14079" max="14079" width="18.25" style="10" bestFit="1" customWidth="1"/>
    <col min="14080" max="14080" width="16.25" style="10" customWidth="1"/>
    <col min="14081" max="14081" width="14.625" style="10" bestFit="1" customWidth="1"/>
    <col min="14082" max="14324" width="9.25" style="10"/>
    <col min="14325" max="14325" width="12.75" style="10" customWidth="1"/>
    <col min="14326" max="14326" width="52.625" style="10" customWidth="1"/>
    <col min="14327" max="14327" width="1" style="10" customWidth="1"/>
    <col min="14328" max="14328" width="18.75" style="10" customWidth="1"/>
    <col min="14329" max="14329" width="1.75" style="10" customWidth="1"/>
    <col min="14330" max="14330" width="18.75" style="10" customWidth="1"/>
    <col min="14331" max="14331" width="1.25" style="10" customWidth="1"/>
    <col min="14332" max="14332" width="1" style="10" customWidth="1"/>
    <col min="14333" max="14333" width="1.625" style="10" customWidth="1"/>
    <col min="14334" max="14334" width="13.75" style="10" bestFit="1" customWidth="1"/>
    <col min="14335" max="14335" width="18.25" style="10" bestFit="1" customWidth="1"/>
    <col min="14336" max="14336" width="16.25" style="10" customWidth="1"/>
    <col min="14337" max="14337" width="14.625" style="10" bestFit="1" customWidth="1"/>
    <col min="14338" max="14580" width="9.25" style="10"/>
    <col min="14581" max="14581" width="12.75" style="10" customWidth="1"/>
    <col min="14582" max="14582" width="52.625" style="10" customWidth="1"/>
    <col min="14583" max="14583" width="1" style="10" customWidth="1"/>
    <col min="14584" max="14584" width="18.75" style="10" customWidth="1"/>
    <col min="14585" max="14585" width="1.75" style="10" customWidth="1"/>
    <col min="14586" max="14586" width="18.75" style="10" customWidth="1"/>
    <col min="14587" max="14587" width="1.25" style="10" customWidth="1"/>
    <col min="14588" max="14588" width="1" style="10" customWidth="1"/>
    <col min="14589" max="14589" width="1.625" style="10" customWidth="1"/>
    <col min="14590" max="14590" width="13.75" style="10" bestFit="1" customWidth="1"/>
    <col min="14591" max="14591" width="18.25" style="10" bestFit="1" customWidth="1"/>
    <col min="14592" max="14592" width="16.25" style="10" customWidth="1"/>
    <col min="14593" max="14593" width="14.625" style="10" bestFit="1" customWidth="1"/>
    <col min="14594" max="14836" width="9.25" style="10"/>
    <col min="14837" max="14837" width="12.75" style="10" customWidth="1"/>
    <col min="14838" max="14838" width="52.625" style="10" customWidth="1"/>
    <col min="14839" max="14839" width="1" style="10" customWidth="1"/>
    <col min="14840" max="14840" width="18.75" style="10" customWidth="1"/>
    <col min="14841" max="14841" width="1.75" style="10" customWidth="1"/>
    <col min="14842" max="14842" width="18.75" style="10" customWidth="1"/>
    <col min="14843" max="14843" width="1.25" style="10" customWidth="1"/>
    <col min="14844" max="14844" width="1" style="10" customWidth="1"/>
    <col min="14845" max="14845" width="1.625" style="10" customWidth="1"/>
    <col min="14846" max="14846" width="13.75" style="10" bestFit="1" customWidth="1"/>
    <col min="14847" max="14847" width="18.25" style="10" bestFit="1" customWidth="1"/>
    <col min="14848" max="14848" width="16.25" style="10" customWidth="1"/>
    <col min="14849" max="14849" width="14.625" style="10" bestFit="1" customWidth="1"/>
    <col min="14850" max="15092" width="9.25" style="10"/>
    <col min="15093" max="15093" width="12.75" style="10" customWidth="1"/>
    <col min="15094" max="15094" width="52.625" style="10" customWidth="1"/>
    <col min="15095" max="15095" width="1" style="10" customWidth="1"/>
    <col min="15096" max="15096" width="18.75" style="10" customWidth="1"/>
    <col min="15097" max="15097" width="1.75" style="10" customWidth="1"/>
    <col min="15098" max="15098" width="18.75" style="10" customWidth="1"/>
    <col min="15099" max="15099" width="1.25" style="10" customWidth="1"/>
    <col min="15100" max="15100" width="1" style="10" customWidth="1"/>
    <col min="15101" max="15101" width="1.625" style="10" customWidth="1"/>
    <col min="15102" max="15102" width="13.75" style="10" bestFit="1" customWidth="1"/>
    <col min="15103" max="15103" width="18.25" style="10" bestFit="1" customWidth="1"/>
    <col min="15104" max="15104" width="16.25" style="10" customWidth="1"/>
    <col min="15105" max="15105" width="14.625" style="10" bestFit="1" customWidth="1"/>
    <col min="15106" max="15348" width="9.25" style="10"/>
    <col min="15349" max="15349" width="12.75" style="10" customWidth="1"/>
    <col min="15350" max="15350" width="52.625" style="10" customWidth="1"/>
    <col min="15351" max="15351" width="1" style="10" customWidth="1"/>
    <col min="15352" max="15352" width="18.75" style="10" customWidth="1"/>
    <col min="15353" max="15353" width="1.75" style="10" customWidth="1"/>
    <col min="15354" max="15354" width="18.75" style="10" customWidth="1"/>
    <col min="15355" max="15355" width="1.25" style="10" customWidth="1"/>
    <col min="15356" max="15356" width="1" style="10" customWidth="1"/>
    <col min="15357" max="15357" width="1.625" style="10" customWidth="1"/>
    <col min="15358" max="15358" width="13.75" style="10" bestFit="1" customWidth="1"/>
    <col min="15359" max="15359" width="18.25" style="10" bestFit="1" customWidth="1"/>
    <col min="15360" max="15360" width="16.25" style="10" customWidth="1"/>
    <col min="15361" max="15361" width="14.625" style="10" bestFit="1" customWidth="1"/>
    <col min="15362" max="15604" width="9.25" style="10"/>
    <col min="15605" max="15605" width="12.75" style="10" customWidth="1"/>
    <col min="15606" max="15606" width="52.625" style="10" customWidth="1"/>
    <col min="15607" max="15607" width="1" style="10" customWidth="1"/>
    <col min="15608" max="15608" width="18.75" style="10" customWidth="1"/>
    <col min="15609" max="15609" width="1.75" style="10" customWidth="1"/>
    <col min="15610" max="15610" width="18.75" style="10" customWidth="1"/>
    <col min="15611" max="15611" width="1.25" style="10" customWidth="1"/>
    <col min="15612" max="15612" width="1" style="10" customWidth="1"/>
    <col min="15613" max="15613" width="1.625" style="10" customWidth="1"/>
    <col min="15614" max="15614" width="13.75" style="10" bestFit="1" customWidth="1"/>
    <col min="15615" max="15615" width="18.25" style="10" bestFit="1" customWidth="1"/>
    <col min="15616" max="15616" width="16.25" style="10" customWidth="1"/>
    <col min="15617" max="15617" width="14.625" style="10" bestFit="1" customWidth="1"/>
    <col min="15618" max="15860" width="9.25" style="10"/>
    <col min="15861" max="15861" width="12.75" style="10" customWidth="1"/>
    <col min="15862" max="15862" width="52.625" style="10" customWidth="1"/>
    <col min="15863" max="15863" width="1" style="10" customWidth="1"/>
    <col min="15864" max="15864" width="18.75" style="10" customWidth="1"/>
    <col min="15865" max="15865" width="1.75" style="10" customWidth="1"/>
    <col min="15866" max="15866" width="18.75" style="10" customWidth="1"/>
    <col min="15867" max="15867" width="1.25" style="10" customWidth="1"/>
    <col min="15868" max="15868" width="1" style="10" customWidth="1"/>
    <col min="15869" max="15869" width="1.625" style="10" customWidth="1"/>
    <col min="15870" max="15870" width="13.75" style="10" bestFit="1" customWidth="1"/>
    <col min="15871" max="15871" width="18.25" style="10" bestFit="1" customWidth="1"/>
    <col min="15872" max="15872" width="16.25" style="10" customWidth="1"/>
    <col min="15873" max="15873" width="14.625" style="10" bestFit="1" customWidth="1"/>
    <col min="15874" max="16116" width="9.25" style="10"/>
    <col min="16117" max="16117" width="12.75" style="10" customWidth="1"/>
    <col min="16118" max="16118" width="52.625" style="10" customWidth="1"/>
    <col min="16119" max="16119" width="1" style="10" customWidth="1"/>
    <col min="16120" max="16120" width="18.75" style="10" customWidth="1"/>
    <col min="16121" max="16121" width="1.75" style="10" customWidth="1"/>
    <col min="16122" max="16122" width="18.75" style="10" customWidth="1"/>
    <col min="16123" max="16123" width="1.25" style="10" customWidth="1"/>
    <col min="16124" max="16124" width="1" style="10" customWidth="1"/>
    <col min="16125" max="16125" width="1.625" style="10" customWidth="1"/>
    <col min="16126" max="16126" width="13.75" style="10" bestFit="1" customWidth="1"/>
    <col min="16127" max="16127" width="18.25" style="10" bestFit="1" customWidth="1"/>
    <col min="16128" max="16128" width="16.25" style="10" customWidth="1"/>
    <col min="16129" max="16129" width="14.625" style="10" bestFit="1" customWidth="1"/>
    <col min="16130" max="16384" width="9.25" style="10"/>
  </cols>
  <sheetData>
    <row r="1" spans="2:5" ht="20.25" x14ac:dyDescent="0.2">
      <c r="B1" s="102" t="str">
        <f>'قائمة الدخل'!B1:G1</f>
        <v>شركة أجمل الزهور والأشجار للصناعة</v>
      </c>
      <c r="C1" s="102"/>
      <c r="D1" s="102"/>
      <c r="E1" s="102"/>
    </row>
    <row r="2" spans="2:5" ht="20.25" x14ac:dyDescent="0.2">
      <c r="B2" s="103" t="str">
        <f>'قائمة الدخل'!B2:G2</f>
        <v>شركة شخص واحد - ذات مسئولية محدودة أجنبية</v>
      </c>
      <c r="C2" s="103"/>
      <c r="D2" s="103"/>
      <c r="E2" s="103"/>
    </row>
    <row r="3" spans="2:5" ht="20.25" x14ac:dyDescent="0.2">
      <c r="B3" s="102" t="s">
        <v>658</v>
      </c>
      <c r="C3" s="102"/>
      <c r="D3" s="102"/>
      <c r="E3" s="102"/>
    </row>
    <row r="4" spans="2:5" ht="20.25" x14ac:dyDescent="0.2">
      <c r="B4" s="104" t="str">
        <f>'قائمة الدخل'!B4:G4</f>
        <v>(جميع المبالغ بالريال السعودي)</v>
      </c>
      <c r="C4" s="104"/>
      <c r="D4" s="104"/>
      <c r="E4" s="104"/>
    </row>
    <row r="5" spans="2:5" ht="47.25" customHeight="1" x14ac:dyDescent="0.2">
      <c r="B5" s="16"/>
      <c r="C5" s="51" t="str">
        <f>'قائمة الدخل'!E6</f>
        <v>31 ديسمبر 2024م</v>
      </c>
      <c r="D5" s="16"/>
      <c r="E5" s="51" t="str">
        <f>'قائمة الدخل'!G6</f>
        <v>للفترة من 06 يونيو 2023م حتى 31 ديسمبر 2023م</v>
      </c>
    </row>
    <row r="6" spans="2:5" ht="24.95" customHeight="1" x14ac:dyDescent="0.2">
      <c r="B6" s="52" t="s">
        <v>672</v>
      </c>
      <c r="C6" s="53"/>
      <c r="D6" s="52"/>
      <c r="E6" s="53"/>
    </row>
    <row r="7" spans="2:5" ht="24.95" customHeight="1" x14ac:dyDescent="0.2">
      <c r="B7" s="20" t="str">
        <f>'قائمة الدخل'!B11</f>
        <v>(خسارة) السنة / الفترة قبل ضريبة الدخل</v>
      </c>
      <c r="C7" s="11">
        <f>'قائمة الدخل'!E11</f>
        <v>-372045</v>
      </c>
      <c r="D7" s="21"/>
      <c r="E7" s="11">
        <f>'قائمة الدخل'!G11</f>
        <v>-95307</v>
      </c>
    </row>
    <row r="8" spans="2:5" s="54" customFormat="1" ht="24.95" customHeight="1" x14ac:dyDescent="0.5">
      <c r="B8" s="52" t="s">
        <v>23</v>
      </c>
      <c r="C8" s="21"/>
      <c r="D8" s="52"/>
      <c r="E8" s="21"/>
    </row>
    <row r="9" spans="2:5" s="54" customFormat="1" ht="24.95" customHeight="1" x14ac:dyDescent="0.5">
      <c r="B9" s="74" t="s">
        <v>693</v>
      </c>
      <c r="C9" s="20">
        <f>'8'!J13</f>
        <v>31690</v>
      </c>
      <c r="D9" s="20"/>
      <c r="E9" s="20">
        <f>'8'!J12</f>
        <v>32700</v>
      </c>
    </row>
    <row r="10" spans="2:5" s="54" customFormat="1" ht="24.95" customHeight="1" x14ac:dyDescent="0.5">
      <c r="B10" s="20" t="s">
        <v>694</v>
      </c>
      <c r="C10" s="20">
        <f>'12-10'!D26</f>
        <v>7500</v>
      </c>
      <c r="D10" s="20"/>
      <c r="E10" s="20">
        <f>'12-10'!F26</f>
        <v>10000</v>
      </c>
    </row>
    <row r="11" spans="2:5" s="55" customFormat="1" ht="24.95" customHeight="1" x14ac:dyDescent="0.2">
      <c r="B11" s="20"/>
      <c r="C11" s="75">
        <f>SUM(C7:C10)</f>
        <v>-332855</v>
      </c>
      <c r="D11" s="20"/>
      <c r="E11" s="75">
        <f>SUM(E7:E10)</f>
        <v>-52607</v>
      </c>
    </row>
    <row r="12" spans="2:5" ht="24.95" customHeight="1" x14ac:dyDescent="0.2">
      <c r="B12" s="52" t="s">
        <v>692</v>
      </c>
      <c r="C12" s="50"/>
      <c r="D12" s="21"/>
      <c r="E12" s="50"/>
    </row>
    <row r="13" spans="2:5" ht="24.95" customHeight="1" x14ac:dyDescent="0.2">
      <c r="B13" s="20" t="s">
        <v>28</v>
      </c>
      <c r="C13" s="20">
        <f>'المركز المالي'!G9-'المركز المالي'!E9</f>
        <v>-41829</v>
      </c>
      <c r="D13" s="20"/>
      <c r="E13" s="20">
        <v>-266072</v>
      </c>
    </row>
    <row r="14" spans="2:5" ht="24.95" customHeight="1" x14ac:dyDescent="0.2">
      <c r="B14" s="20" t="str">
        <f>'المركز المالي'!B10</f>
        <v>دفعات مقدمة وأرصدة مدينة أخرى</v>
      </c>
      <c r="C14" s="20">
        <f>'المركز المالي'!G10-'المركز المالي'!E10</f>
        <v>-141038</v>
      </c>
      <c r="D14" s="20"/>
      <c r="E14" s="21">
        <v>0</v>
      </c>
    </row>
    <row r="15" spans="2:5" ht="24.95" customHeight="1" x14ac:dyDescent="0.2">
      <c r="B15" s="20" t="str">
        <f>'المركز المالي'!B18</f>
        <v>مصروفات مستحقة وأرصدة دائنة أخرى</v>
      </c>
      <c r="C15" s="56">
        <f>'المركز المالي'!E18-'المركز المالي'!G18</f>
        <v>14415</v>
      </c>
      <c r="D15" s="20"/>
      <c r="E15" s="56">
        <v>9339</v>
      </c>
    </row>
    <row r="16" spans="2:5" ht="24.95" customHeight="1" x14ac:dyDescent="0.2">
      <c r="B16" s="21" t="s">
        <v>691</v>
      </c>
      <c r="C16" s="22">
        <f>SUM(C11:C15)</f>
        <v>-501307</v>
      </c>
      <c r="D16" s="20"/>
      <c r="E16" s="22">
        <f>SUM(E11:E15)</f>
        <v>-309340</v>
      </c>
    </row>
    <row r="17" spans="2:5" ht="24.95" customHeight="1" x14ac:dyDescent="0.2">
      <c r="B17" s="52" t="s">
        <v>714</v>
      </c>
      <c r="C17" s="50"/>
      <c r="D17" s="52"/>
      <c r="E17" s="50"/>
    </row>
    <row r="18" spans="2:5" ht="24.95" customHeight="1" x14ac:dyDescent="0.2">
      <c r="B18" s="20" t="s">
        <v>695</v>
      </c>
      <c r="C18" s="20">
        <f>-'8'!J9</f>
        <v>-78383</v>
      </c>
      <c r="D18" s="20"/>
      <c r="E18" s="20">
        <v>-200000</v>
      </c>
    </row>
    <row r="19" spans="2:5" ht="24.95" customHeight="1" x14ac:dyDescent="0.2">
      <c r="B19" s="21" t="s">
        <v>690</v>
      </c>
      <c r="C19" s="22">
        <f>SUM(C18:C18)</f>
        <v>-78383</v>
      </c>
      <c r="D19" s="21"/>
      <c r="E19" s="22">
        <f>SUM(E18:E18)</f>
        <v>-200000</v>
      </c>
    </row>
    <row r="20" spans="2:5" ht="24.95" customHeight="1" x14ac:dyDescent="0.2">
      <c r="B20" s="52" t="s">
        <v>689</v>
      </c>
      <c r="C20" s="50"/>
      <c r="D20" s="52"/>
      <c r="E20" s="50"/>
    </row>
    <row r="21" spans="2:5" ht="24.95" customHeight="1" x14ac:dyDescent="0.2">
      <c r="B21" s="20" t="s">
        <v>673</v>
      </c>
      <c r="C21" s="21">
        <v>0</v>
      </c>
      <c r="D21" s="20"/>
      <c r="E21" s="20">
        <v>100000</v>
      </c>
    </row>
    <row r="22" spans="2:5" ht="24.95" customHeight="1" x14ac:dyDescent="0.2">
      <c r="B22" s="20" t="s">
        <v>696</v>
      </c>
      <c r="C22" s="20">
        <f>'12-13'!I14-'12-13'!K14</f>
        <v>330343</v>
      </c>
      <c r="D22" s="20"/>
      <c r="E22" s="20">
        <v>700000</v>
      </c>
    </row>
    <row r="23" spans="2:5" s="15" customFormat="1" ht="24.95" customHeight="1" x14ac:dyDescent="0.2">
      <c r="B23" s="21" t="s">
        <v>697</v>
      </c>
      <c r="C23" s="22">
        <f>SUM(C21:C22)</f>
        <v>330343</v>
      </c>
      <c r="D23" s="21"/>
      <c r="E23" s="22">
        <f>SUM(E21:E22)</f>
        <v>800000</v>
      </c>
    </row>
    <row r="24" spans="2:5" ht="24.95" customHeight="1" x14ac:dyDescent="0.2">
      <c r="B24" s="21" t="s">
        <v>704</v>
      </c>
      <c r="C24" s="21">
        <f>+C23+C19+C16</f>
        <v>-249347</v>
      </c>
      <c r="D24" s="21"/>
      <c r="E24" s="21">
        <f>+E23+E19+E16</f>
        <v>290660</v>
      </c>
    </row>
    <row r="25" spans="2:5" ht="24.95" customHeight="1" x14ac:dyDescent="0.2">
      <c r="B25" s="20" t="s">
        <v>698</v>
      </c>
      <c r="C25" s="20">
        <f>E26</f>
        <v>290660</v>
      </c>
      <c r="D25" s="20"/>
      <c r="E25" s="21">
        <v>0</v>
      </c>
    </row>
    <row r="26" spans="2:5" ht="24.95" customHeight="1" thickBot="1" x14ac:dyDescent="0.25">
      <c r="B26" s="21" t="s">
        <v>25</v>
      </c>
      <c r="C26" s="23">
        <f>SUM(C24:C25)</f>
        <v>41313</v>
      </c>
      <c r="D26" s="20"/>
      <c r="E26" s="23">
        <f>SUM(E24:E25)</f>
        <v>290660</v>
      </c>
    </row>
    <row r="27" spans="2:5" ht="24.95" customHeight="1" thickTop="1" x14ac:dyDescent="0.2">
      <c r="B27" s="20"/>
      <c r="C27" s="20"/>
      <c r="D27" s="20"/>
      <c r="E27" s="21"/>
    </row>
    <row r="28" spans="2:5" ht="24.95" customHeight="1" x14ac:dyDescent="0.2">
      <c r="B28" s="20"/>
      <c r="C28" s="20"/>
      <c r="D28" s="20"/>
      <c r="E28" s="21"/>
    </row>
    <row r="29" spans="2:5" ht="24.95" customHeight="1" x14ac:dyDescent="0.2">
      <c r="B29" s="20"/>
      <c r="C29" s="20"/>
      <c r="D29" s="20"/>
      <c r="E29" s="21"/>
    </row>
    <row r="30" spans="2:5" ht="9" customHeight="1" x14ac:dyDescent="0.2">
      <c r="B30" s="20"/>
      <c r="C30" s="20"/>
      <c r="D30" s="20"/>
      <c r="E30" s="21"/>
    </row>
    <row r="31" spans="2:5" ht="24.95" customHeight="1" x14ac:dyDescent="0.2">
      <c r="B31" s="105" t="str">
        <f>'قائمة التغيرات'!B19:G19</f>
        <v xml:space="preserve">"إن الإيضاحات المرفقة من (1) إلى (19) تشكل جزءً لا يتجزأ من هذه القوائم المالية وتقرأ معها" </v>
      </c>
      <c r="C31" s="105"/>
      <c r="D31" s="105"/>
      <c r="E31" s="105"/>
    </row>
    <row r="32" spans="2:5" ht="21.95" customHeight="1" x14ac:dyDescent="0.2">
      <c r="B32" s="101">
        <v>8</v>
      </c>
      <c r="C32" s="101"/>
      <c r="D32" s="101"/>
      <c r="E32" s="101"/>
    </row>
  </sheetData>
  <customSheetViews>
    <customSheetView guid="{C4C54333-0C8B-484B-8210-F3D7E510C081}" scale="175" showPageBreaks="1" showGridLines="0" topLeftCell="A4">
      <selection activeCell="C9" sqref="C9"/>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6">
    <mergeCell ref="B1:E1"/>
    <mergeCell ref="B2:E2"/>
    <mergeCell ref="B31:E31"/>
    <mergeCell ref="B32:E32"/>
    <mergeCell ref="B3:E3"/>
    <mergeCell ref="B4:E4"/>
  </mergeCells>
  <pageMargins left="0.78740157480314965" right="0.97" top="0.39370078740157483" bottom="0" header="0.39370078740157483" footer="0.19685039370078741"/>
  <pageSetup paperSize="9" firstPageNumber="5" orientation="portrait"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F31"/>
  <sheetViews>
    <sheetView rightToLeft="1" view="pageBreakPreview" zoomScale="115" zoomScaleNormal="115" zoomScaleSheetLayoutView="115" workbookViewId="0">
      <selection activeCell="A27" sqref="A27:XFD27"/>
    </sheetView>
  </sheetViews>
  <sheetFormatPr defaultColWidth="9.25" defaultRowHeight="24" customHeight="1" x14ac:dyDescent="0.2"/>
  <cols>
    <col min="1" max="1" width="6.75" style="10" customWidth="1"/>
    <col min="2" max="2" width="2.625" style="19" bestFit="1" customWidth="1"/>
    <col min="3" max="3" width="39.25" style="10" customWidth="1"/>
    <col min="4" max="4" width="14.625" style="11" customWidth="1"/>
    <col min="5" max="5" width="1.625" style="10" customWidth="1"/>
    <col min="6" max="6" width="14.625" style="10" customWidth="1"/>
    <col min="7" max="248" width="9.25" style="10"/>
    <col min="249" max="249" width="12.75" style="10" customWidth="1"/>
    <col min="250" max="250" width="34.75" style="10" customWidth="1"/>
    <col min="251" max="251" width="2.375" style="10" customWidth="1"/>
    <col min="252" max="252" width="8.625" style="10" customWidth="1"/>
    <col min="253" max="253" width="8.25" style="10" customWidth="1"/>
    <col min="254" max="255" width="17.75" style="10" customWidth="1"/>
    <col min="256" max="256" width="0.375" style="10" customWidth="1"/>
    <col min="257" max="257" width="12.25" style="10" bestFit="1" customWidth="1"/>
    <col min="258" max="504" width="9.25" style="10"/>
    <col min="505" max="505" width="12.75" style="10" customWidth="1"/>
    <col min="506" max="506" width="34.75" style="10" customWidth="1"/>
    <col min="507" max="507" width="2.375" style="10" customWidth="1"/>
    <col min="508" max="508" width="8.625" style="10" customWidth="1"/>
    <col min="509" max="509" width="8.25" style="10" customWidth="1"/>
    <col min="510" max="511" width="17.75" style="10" customWidth="1"/>
    <col min="512" max="512" width="0.375" style="10" customWidth="1"/>
    <col min="513" max="513" width="12.25" style="10" bestFit="1" customWidth="1"/>
    <col min="514" max="760" width="9.25" style="10"/>
    <col min="761" max="761" width="12.75" style="10" customWidth="1"/>
    <col min="762" max="762" width="34.75" style="10" customWidth="1"/>
    <col min="763" max="763" width="2.375" style="10" customWidth="1"/>
    <col min="764" max="764" width="8.625" style="10" customWidth="1"/>
    <col min="765" max="765" width="8.25" style="10" customWidth="1"/>
    <col min="766" max="767" width="17.75" style="10" customWidth="1"/>
    <col min="768" max="768" width="0.375" style="10" customWidth="1"/>
    <col min="769" max="769" width="12.25" style="10" bestFit="1" customWidth="1"/>
    <col min="770" max="1016" width="9.25" style="10"/>
    <col min="1017" max="1017" width="12.75" style="10" customWidth="1"/>
    <col min="1018" max="1018" width="34.75" style="10" customWidth="1"/>
    <col min="1019" max="1019" width="2.375" style="10" customWidth="1"/>
    <col min="1020" max="1020" width="8.625" style="10" customWidth="1"/>
    <col min="1021" max="1021" width="8.25" style="10" customWidth="1"/>
    <col min="1022" max="1023" width="17.75" style="10" customWidth="1"/>
    <col min="1024" max="1024" width="0.375" style="10" customWidth="1"/>
    <col min="1025" max="1025" width="12.25" style="10" bestFit="1" customWidth="1"/>
    <col min="1026" max="1272" width="9.25" style="10"/>
    <col min="1273" max="1273" width="12.75" style="10" customWidth="1"/>
    <col min="1274" max="1274" width="34.75" style="10" customWidth="1"/>
    <col min="1275" max="1275" width="2.375" style="10" customWidth="1"/>
    <col min="1276" max="1276" width="8.625" style="10" customWidth="1"/>
    <col min="1277" max="1277" width="8.25" style="10" customWidth="1"/>
    <col min="1278" max="1279" width="17.75" style="10" customWidth="1"/>
    <col min="1280" max="1280" width="0.375" style="10" customWidth="1"/>
    <col min="1281" max="1281" width="12.25" style="10" bestFit="1" customWidth="1"/>
    <col min="1282" max="1528" width="9.25" style="10"/>
    <col min="1529" max="1529" width="12.75" style="10" customWidth="1"/>
    <col min="1530" max="1530" width="34.75" style="10" customWidth="1"/>
    <col min="1531" max="1531" width="2.375" style="10" customWidth="1"/>
    <col min="1532" max="1532" width="8.625" style="10" customWidth="1"/>
    <col min="1533" max="1533" width="8.25" style="10" customWidth="1"/>
    <col min="1534" max="1535" width="17.75" style="10" customWidth="1"/>
    <col min="1536" max="1536" width="0.375" style="10" customWidth="1"/>
    <col min="1537" max="1537" width="12.25" style="10" bestFit="1" customWidth="1"/>
    <col min="1538" max="1784" width="9.25" style="10"/>
    <col min="1785" max="1785" width="12.75" style="10" customWidth="1"/>
    <col min="1786" max="1786" width="34.75" style="10" customWidth="1"/>
    <col min="1787" max="1787" width="2.375" style="10" customWidth="1"/>
    <col min="1788" max="1788" width="8.625" style="10" customWidth="1"/>
    <col min="1789" max="1789" width="8.25" style="10" customWidth="1"/>
    <col min="1790" max="1791" width="17.75" style="10" customWidth="1"/>
    <col min="1792" max="1792" width="0.375" style="10" customWidth="1"/>
    <col min="1793" max="1793" width="12.25" style="10" bestFit="1" customWidth="1"/>
    <col min="1794" max="2040" width="9.25" style="10"/>
    <col min="2041" max="2041" width="12.75" style="10" customWidth="1"/>
    <col min="2042" max="2042" width="34.75" style="10" customWidth="1"/>
    <col min="2043" max="2043" width="2.375" style="10" customWidth="1"/>
    <col min="2044" max="2044" width="8.625" style="10" customWidth="1"/>
    <col min="2045" max="2045" width="8.25" style="10" customWidth="1"/>
    <col min="2046" max="2047" width="17.75" style="10" customWidth="1"/>
    <col min="2048" max="2048" width="0.375" style="10" customWidth="1"/>
    <col min="2049" max="2049" width="12.25" style="10" bestFit="1" customWidth="1"/>
    <col min="2050" max="2296" width="9.25" style="10"/>
    <col min="2297" max="2297" width="12.75" style="10" customWidth="1"/>
    <col min="2298" max="2298" width="34.75" style="10" customWidth="1"/>
    <col min="2299" max="2299" width="2.375" style="10" customWidth="1"/>
    <col min="2300" max="2300" width="8.625" style="10" customWidth="1"/>
    <col min="2301" max="2301" width="8.25" style="10" customWidth="1"/>
    <col min="2302" max="2303" width="17.75" style="10" customWidth="1"/>
    <col min="2304" max="2304" width="0.375" style="10" customWidth="1"/>
    <col min="2305" max="2305" width="12.25" style="10" bestFit="1" customWidth="1"/>
    <col min="2306" max="2552" width="9.25" style="10"/>
    <col min="2553" max="2553" width="12.75" style="10" customWidth="1"/>
    <col min="2554" max="2554" width="34.75" style="10" customWidth="1"/>
    <col min="2555" max="2555" width="2.375" style="10" customWidth="1"/>
    <col min="2556" max="2556" width="8.625" style="10" customWidth="1"/>
    <col min="2557" max="2557" width="8.25" style="10" customWidth="1"/>
    <col min="2558" max="2559" width="17.75" style="10" customWidth="1"/>
    <col min="2560" max="2560" width="0.375" style="10" customWidth="1"/>
    <col min="2561" max="2561" width="12.25" style="10" bestFit="1" customWidth="1"/>
    <col min="2562" max="2808" width="9.25" style="10"/>
    <col min="2809" max="2809" width="12.75" style="10" customWidth="1"/>
    <col min="2810" max="2810" width="34.75" style="10" customWidth="1"/>
    <col min="2811" max="2811" width="2.375" style="10" customWidth="1"/>
    <col min="2812" max="2812" width="8.625" style="10" customWidth="1"/>
    <col min="2813" max="2813" width="8.25" style="10" customWidth="1"/>
    <col min="2814" max="2815" width="17.75" style="10" customWidth="1"/>
    <col min="2816" max="2816" width="0.375" style="10" customWidth="1"/>
    <col min="2817" max="2817" width="12.25" style="10" bestFit="1" customWidth="1"/>
    <col min="2818" max="3064" width="9.25" style="10"/>
    <col min="3065" max="3065" width="12.75" style="10" customWidth="1"/>
    <col min="3066" max="3066" width="34.75" style="10" customWidth="1"/>
    <col min="3067" max="3067" width="2.375" style="10" customWidth="1"/>
    <col min="3068" max="3068" width="8.625" style="10" customWidth="1"/>
    <col min="3069" max="3069" width="8.25" style="10" customWidth="1"/>
    <col min="3070" max="3071" width="17.75" style="10" customWidth="1"/>
    <col min="3072" max="3072" width="0.375" style="10" customWidth="1"/>
    <col min="3073" max="3073" width="12.25" style="10" bestFit="1" customWidth="1"/>
    <col min="3074" max="3320" width="9.25" style="10"/>
    <col min="3321" max="3321" width="12.75" style="10" customWidth="1"/>
    <col min="3322" max="3322" width="34.75" style="10" customWidth="1"/>
    <col min="3323" max="3323" width="2.375" style="10" customWidth="1"/>
    <col min="3324" max="3324" width="8.625" style="10" customWidth="1"/>
    <col min="3325" max="3325" width="8.25" style="10" customWidth="1"/>
    <col min="3326" max="3327" width="17.75" style="10" customWidth="1"/>
    <col min="3328" max="3328" width="0.375" style="10" customWidth="1"/>
    <col min="3329" max="3329" width="12.25" style="10" bestFit="1" customWidth="1"/>
    <col min="3330" max="3576" width="9.25" style="10"/>
    <col min="3577" max="3577" width="12.75" style="10" customWidth="1"/>
    <col min="3578" max="3578" width="34.75" style="10" customWidth="1"/>
    <col min="3579" max="3579" width="2.375" style="10" customWidth="1"/>
    <col min="3580" max="3580" width="8.625" style="10" customWidth="1"/>
    <col min="3581" max="3581" width="8.25" style="10" customWidth="1"/>
    <col min="3582" max="3583" width="17.75" style="10" customWidth="1"/>
    <col min="3584" max="3584" width="0.375" style="10" customWidth="1"/>
    <col min="3585" max="3585" width="12.25" style="10" bestFit="1" customWidth="1"/>
    <col min="3586" max="3832" width="9.25" style="10"/>
    <col min="3833" max="3833" width="12.75" style="10" customWidth="1"/>
    <col min="3834" max="3834" width="34.75" style="10" customWidth="1"/>
    <col min="3835" max="3835" width="2.375" style="10" customWidth="1"/>
    <col min="3836" max="3836" width="8.625" style="10" customWidth="1"/>
    <col min="3837" max="3837" width="8.25" style="10" customWidth="1"/>
    <col min="3838" max="3839" width="17.75" style="10" customWidth="1"/>
    <col min="3840" max="3840" width="0.375" style="10" customWidth="1"/>
    <col min="3841" max="3841" width="12.25" style="10" bestFit="1" customWidth="1"/>
    <col min="3842" max="4088" width="9.25" style="10"/>
    <col min="4089" max="4089" width="12.75" style="10" customWidth="1"/>
    <col min="4090" max="4090" width="34.75" style="10" customWidth="1"/>
    <col min="4091" max="4091" width="2.375" style="10" customWidth="1"/>
    <col min="4092" max="4092" width="8.625" style="10" customWidth="1"/>
    <col min="4093" max="4093" width="8.25" style="10" customWidth="1"/>
    <col min="4094" max="4095" width="17.75" style="10" customWidth="1"/>
    <col min="4096" max="4096" width="0.375" style="10" customWidth="1"/>
    <col min="4097" max="4097" width="12.25" style="10" bestFit="1" customWidth="1"/>
    <col min="4098" max="4344" width="9.25" style="10"/>
    <col min="4345" max="4345" width="12.75" style="10" customWidth="1"/>
    <col min="4346" max="4346" width="34.75" style="10" customWidth="1"/>
    <col min="4347" max="4347" width="2.375" style="10" customWidth="1"/>
    <col min="4348" max="4348" width="8.625" style="10" customWidth="1"/>
    <col min="4349" max="4349" width="8.25" style="10" customWidth="1"/>
    <col min="4350" max="4351" width="17.75" style="10" customWidth="1"/>
    <col min="4352" max="4352" width="0.375" style="10" customWidth="1"/>
    <col min="4353" max="4353" width="12.25" style="10" bestFit="1" customWidth="1"/>
    <col min="4354" max="4600" width="9.25" style="10"/>
    <col min="4601" max="4601" width="12.75" style="10" customWidth="1"/>
    <col min="4602" max="4602" width="34.75" style="10" customWidth="1"/>
    <col min="4603" max="4603" width="2.375" style="10" customWidth="1"/>
    <col min="4604" max="4604" width="8.625" style="10" customWidth="1"/>
    <col min="4605" max="4605" width="8.25" style="10" customWidth="1"/>
    <col min="4606" max="4607" width="17.75" style="10" customWidth="1"/>
    <col min="4608" max="4608" width="0.375" style="10" customWidth="1"/>
    <col min="4609" max="4609" width="12.25" style="10" bestFit="1" customWidth="1"/>
    <col min="4610" max="4856" width="9.25" style="10"/>
    <col min="4857" max="4857" width="12.75" style="10" customWidth="1"/>
    <col min="4858" max="4858" width="34.75" style="10" customWidth="1"/>
    <col min="4859" max="4859" width="2.375" style="10" customWidth="1"/>
    <col min="4860" max="4860" width="8.625" style="10" customWidth="1"/>
    <col min="4861" max="4861" width="8.25" style="10" customWidth="1"/>
    <col min="4862" max="4863" width="17.75" style="10" customWidth="1"/>
    <col min="4864" max="4864" width="0.375" style="10" customWidth="1"/>
    <col min="4865" max="4865" width="12.25" style="10" bestFit="1" customWidth="1"/>
    <col min="4866" max="5112" width="9.25" style="10"/>
    <col min="5113" max="5113" width="12.75" style="10" customWidth="1"/>
    <col min="5114" max="5114" width="34.75" style="10" customWidth="1"/>
    <col min="5115" max="5115" width="2.375" style="10" customWidth="1"/>
    <col min="5116" max="5116" width="8.625" style="10" customWidth="1"/>
    <col min="5117" max="5117" width="8.25" style="10" customWidth="1"/>
    <col min="5118" max="5119" width="17.75" style="10" customWidth="1"/>
    <col min="5120" max="5120" width="0.375" style="10" customWidth="1"/>
    <col min="5121" max="5121" width="12.25" style="10" bestFit="1" customWidth="1"/>
    <col min="5122" max="5368" width="9.25" style="10"/>
    <col min="5369" max="5369" width="12.75" style="10" customWidth="1"/>
    <col min="5370" max="5370" width="34.75" style="10" customWidth="1"/>
    <col min="5371" max="5371" width="2.375" style="10" customWidth="1"/>
    <col min="5372" max="5372" width="8.625" style="10" customWidth="1"/>
    <col min="5373" max="5373" width="8.25" style="10" customWidth="1"/>
    <col min="5374" max="5375" width="17.75" style="10" customWidth="1"/>
    <col min="5376" max="5376" width="0.375" style="10" customWidth="1"/>
    <col min="5377" max="5377" width="12.25" style="10" bestFit="1" customWidth="1"/>
    <col min="5378" max="5624" width="9.25" style="10"/>
    <col min="5625" max="5625" width="12.75" style="10" customWidth="1"/>
    <col min="5626" max="5626" width="34.75" style="10" customWidth="1"/>
    <col min="5627" max="5627" width="2.375" style="10" customWidth="1"/>
    <col min="5628" max="5628" width="8.625" style="10" customWidth="1"/>
    <col min="5629" max="5629" width="8.25" style="10" customWidth="1"/>
    <col min="5630" max="5631" width="17.75" style="10" customWidth="1"/>
    <col min="5632" max="5632" width="0.375" style="10" customWidth="1"/>
    <col min="5633" max="5633" width="12.25" style="10" bestFit="1" customWidth="1"/>
    <col min="5634" max="5880" width="9.25" style="10"/>
    <col min="5881" max="5881" width="12.75" style="10" customWidth="1"/>
    <col min="5882" max="5882" width="34.75" style="10" customWidth="1"/>
    <col min="5883" max="5883" width="2.375" style="10" customWidth="1"/>
    <col min="5884" max="5884" width="8.625" style="10" customWidth="1"/>
    <col min="5885" max="5885" width="8.25" style="10" customWidth="1"/>
    <col min="5886" max="5887" width="17.75" style="10" customWidth="1"/>
    <col min="5888" max="5888" width="0.375" style="10" customWidth="1"/>
    <col min="5889" max="5889" width="12.25" style="10" bestFit="1" customWidth="1"/>
    <col min="5890" max="6136" width="9.25" style="10"/>
    <col min="6137" max="6137" width="12.75" style="10" customWidth="1"/>
    <col min="6138" max="6138" width="34.75" style="10" customWidth="1"/>
    <col min="6139" max="6139" width="2.375" style="10" customWidth="1"/>
    <col min="6140" max="6140" width="8.625" style="10" customWidth="1"/>
    <col min="6141" max="6141" width="8.25" style="10" customWidth="1"/>
    <col min="6142" max="6143" width="17.75" style="10" customWidth="1"/>
    <col min="6144" max="6144" width="0.375" style="10" customWidth="1"/>
    <col min="6145" max="6145" width="12.25" style="10" bestFit="1" customWidth="1"/>
    <col min="6146" max="6392" width="9.25" style="10"/>
    <col min="6393" max="6393" width="12.75" style="10" customWidth="1"/>
    <col min="6394" max="6394" width="34.75" style="10" customWidth="1"/>
    <col min="6395" max="6395" width="2.375" style="10" customWidth="1"/>
    <col min="6396" max="6396" width="8.625" style="10" customWidth="1"/>
    <col min="6397" max="6397" width="8.25" style="10" customWidth="1"/>
    <col min="6398" max="6399" width="17.75" style="10" customWidth="1"/>
    <col min="6400" max="6400" width="0.375" style="10" customWidth="1"/>
    <col min="6401" max="6401" width="12.25" style="10" bestFit="1" customWidth="1"/>
    <col min="6402" max="6648" width="9.25" style="10"/>
    <col min="6649" max="6649" width="12.75" style="10" customWidth="1"/>
    <col min="6650" max="6650" width="34.75" style="10" customWidth="1"/>
    <col min="6651" max="6651" width="2.375" style="10" customWidth="1"/>
    <col min="6652" max="6652" width="8.625" style="10" customWidth="1"/>
    <col min="6653" max="6653" width="8.25" style="10" customWidth="1"/>
    <col min="6654" max="6655" width="17.75" style="10" customWidth="1"/>
    <col min="6656" max="6656" width="0.375" style="10" customWidth="1"/>
    <col min="6657" max="6657" width="12.25" style="10" bestFit="1" customWidth="1"/>
    <col min="6658" max="6904" width="9.25" style="10"/>
    <col min="6905" max="6905" width="12.75" style="10" customWidth="1"/>
    <col min="6906" max="6906" width="34.75" style="10" customWidth="1"/>
    <col min="6907" max="6907" width="2.375" style="10" customWidth="1"/>
    <col min="6908" max="6908" width="8.625" style="10" customWidth="1"/>
    <col min="6909" max="6909" width="8.25" style="10" customWidth="1"/>
    <col min="6910" max="6911" width="17.75" style="10" customWidth="1"/>
    <col min="6912" max="6912" width="0.375" style="10" customWidth="1"/>
    <col min="6913" max="6913" width="12.25" style="10" bestFit="1" customWidth="1"/>
    <col min="6914" max="7160" width="9.25" style="10"/>
    <col min="7161" max="7161" width="12.75" style="10" customWidth="1"/>
    <col min="7162" max="7162" width="34.75" style="10" customWidth="1"/>
    <col min="7163" max="7163" width="2.375" style="10" customWidth="1"/>
    <col min="7164" max="7164" width="8.625" style="10" customWidth="1"/>
    <col min="7165" max="7165" width="8.25" style="10" customWidth="1"/>
    <col min="7166" max="7167" width="17.75" style="10" customWidth="1"/>
    <col min="7168" max="7168" width="0.375" style="10" customWidth="1"/>
    <col min="7169" max="7169" width="12.25" style="10" bestFit="1" customWidth="1"/>
    <col min="7170" max="7416" width="9.25" style="10"/>
    <col min="7417" max="7417" width="12.75" style="10" customWidth="1"/>
    <col min="7418" max="7418" width="34.75" style="10" customWidth="1"/>
    <col min="7419" max="7419" width="2.375" style="10" customWidth="1"/>
    <col min="7420" max="7420" width="8.625" style="10" customWidth="1"/>
    <col min="7421" max="7421" width="8.25" style="10" customWidth="1"/>
    <col min="7422" max="7423" width="17.75" style="10" customWidth="1"/>
    <col min="7424" max="7424" width="0.375" style="10" customWidth="1"/>
    <col min="7425" max="7425" width="12.25" style="10" bestFit="1" customWidth="1"/>
    <col min="7426" max="7672" width="9.25" style="10"/>
    <col min="7673" max="7673" width="12.75" style="10" customWidth="1"/>
    <col min="7674" max="7674" width="34.75" style="10" customWidth="1"/>
    <col min="7675" max="7675" width="2.375" style="10" customWidth="1"/>
    <col min="7676" max="7676" width="8.625" style="10" customWidth="1"/>
    <col min="7677" max="7677" width="8.25" style="10" customWidth="1"/>
    <col min="7678" max="7679" width="17.75" style="10" customWidth="1"/>
    <col min="7680" max="7680" width="0.375" style="10" customWidth="1"/>
    <col min="7681" max="7681" width="12.25" style="10" bestFit="1" customWidth="1"/>
    <col min="7682" max="7928" width="9.25" style="10"/>
    <col min="7929" max="7929" width="12.75" style="10" customWidth="1"/>
    <col min="7930" max="7930" width="34.75" style="10" customWidth="1"/>
    <col min="7931" max="7931" width="2.375" style="10" customWidth="1"/>
    <col min="7932" max="7932" width="8.625" style="10" customWidth="1"/>
    <col min="7933" max="7933" width="8.25" style="10" customWidth="1"/>
    <col min="7934" max="7935" width="17.75" style="10" customWidth="1"/>
    <col min="7936" max="7936" width="0.375" style="10" customWidth="1"/>
    <col min="7937" max="7937" width="12.25" style="10" bestFit="1" customWidth="1"/>
    <col min="7938" max="8184" width="9.25" style="10"/>
    <col min="8185" max="8185" width="12.75" style="10" customWidth="1"/>
    <col min="8186" max="8186" width="34.75" style="10" customWidth="1"/>
    <col min="8187" max="8187" width="2.375" style="10" customWidth="1"/>
    <col min="8188" max="8188" width="8.625" style="10" customWidth="1"/>
    <col min="8189" max="8189" width="8.25" style="10" customWidth="1"/>
    <col min="8190" max="8191" width="17.75" style="10" customWidth="1"/>
    <col min="8192" max="8192" width="0.375" style="10" customWidth="1"/>
    <col min="8193" max="8193" width="12.25" style="10" bestFit="1" customWidth="1"/>
    <col min="8194" max="8440" width="9.25" style="10"/>
    <col min="8441" max="8441" width="12.75" style="10" customWidth="1"/>
    <col min="8442" max="8442" width="34.75" style="10" customWidth="1"/>
    <col min="8443" max="8443" width="2.375" style="10" customWidth="1"/>
    <col min="8444" max="8444" width="8.625" style="10" customWidth="1"/>
    <col min="8445" max="8445" width="8.25" style="10" customWidth="1"/>
    <col min="8446" max="8447" width="17.75" style="10" customWidth="1"/>
    <col min="8448" max="8448" width="0.375" style="10" customWidth="1"/>
    <col min="8449" max="8449" width="12.25" style="10" bestFit="1" customWidth="1"/>
    <col min="8450" max="8696" width="9.25" style="10"/>
    <col min="8697" max="8697" width="12.75" style="10" customWidth="1"/>
    <col min="8698" max="8698" width="34.75" style="10" customWidth="1"/>
    <col min="8699" max="8699" width="2.375" style="10" customWidth="1"/>
    <col min="8700" max="8700" width="8.625" style="10" customWidth="1"/>
    <col min="8701" max="8701" width="8.25" style="10" customWidth="1"/>
    <col min="8702" max="8703" width="17.75" style="10" customWidth="1"/>
    <col min="8704" max="8704" width="0.375" style="10" customWidth="1"/>
    <col min="8705" max="8705" width="12.25" style="10" bestFit="1" customWidth="1"/>
    <col min="8706" max="8952" width="9.25" style="10"/>
    <col min="8953" max="8953" width="12.75" style="10" customWidth="1"/>
    <col min="8954" max="8954" width="34.75" style="10" customWidth="1"/>
    <col min="8955" max="8955" width="2.375" style="10" customWidth="1"/>
    <col min="8956" max="8956" width="8.625" style="10" customWidth="1"/>
    <col min="8957" max="8957" width="8.25" style="10" customWidth="1"/>
    <col min="8958" max="8959" width="17.75" style="10" customWidth="1"/>
    <col min="8960" max="8960" width="0.375" style="10" customWidth="1"/>
    <col min="8961" max="8961" width="12.25" style="10" bestFit="1" customWidth="1"/>
    <col min="8962" max="9208" width="9.25" style="10"/>
    <col min="9209" max="9209" width="12.75" style="10" customWidth="1"/>
    <col min="9210" max="9210" width="34.75" style="10" customWidth="1"/>
    <col min="9211" max="9211" width="2.375" style="10" customWidth="1"/>
    <col min="9212" max="9212" width="8.625" style="10" customWidth="1"/>
    <col min="9213" max="9213" width="8.25" style="10" customWidth="1"/>
    <col min="9214" max="9215" width="17.75" style="10" customWidth="1"/>
    <col min="9216" max="9216" width="0.375" style="10" customWidth="1"/>
    <col min="9217" max="9217" width="12.25" style="10" bestFit="1" customWidth="1"/>
    <col min="9218" max="9464" width="9.25" style="10"/>
    <col min="9465" max="9465" width="12.75" style="10" customWidth="1"/>
    <col min="9466" max="9466" width="34.75" style="10" customWidth="1"/>
    <col min="9467" max="9467" width="2.375" style="10" customWidth="1"/>
    <col min="9468" max="9468" width="8.625" style="10" customWidth="1"/>
    <col min="9469" max="9469" width="8.25" style="10" customWidth="1"/>
    <col min="9470" max="9471" width="17.75" style="10" customWidth="1"/>
    <col min="9472" max="9472" width="0.375" style="10" customWidth="1"/>
    <col min="9473" max="9473" width="12.25" style="10" bestFit="1" customWidth="1"/>
    <col min="9474" max="9720" width="9.25" style="10"/>
    <col min="9721" max="9721" width="12.75" style="10" customWidth="1"/>
    <col min="9722" max="9722" width="34.75" style="10" customWidth="1"/>
    <col min="9723" max="9723" width="2.375" style="10" customWidth="1"/>
    <col min="9724" max="9724" width="8.625" style="10" customWidth="1"/>
    <col min="9725" max="9725" width="8.25" style="10" customWidth="1"/>
    <col min="9726" max="9727" width="17.75" style="10" customWidth="1"/>
    <col min="9728" max="9728" width="0.375" style="10" customWidth="1"/>
    <col min="9729" max="9729" width="12.25" style="10" bestFit="1" customWidth="1"/>
    <col min="9730" max="9976" width="9.25" style="10"/>
    <col min="9977" max="9977" width="12.75" style="10" customWidth="1"/>
    <col min="9978" max="9978" width="34.75" style="10" customWidth="1"/>
    <col min="9979" max="9979" width="2.375" style="10" customWidth="1"/>
    <col min="9980" max="9980" width="8.625" style="10" customWidth="1"/>
    <col min="9981" max="9981" width="8.25" style="10" customWidth="1"/>
    <col min="9982" max="9983" width="17.75" style="10" customWidth="1"/>
    <col min="9984" max="9984" width="0.375" style="10" customWidth="1"/>
    <col min="9985" max="9985" width="12.25" style="10" bestFit="1" customWidth="1"/>
    <col min="9986" max="10232" width="9.25" style="10"/>
    <col min="10233" max="10233" width="12.75" style="10" customWidth="1"/>
    <col min="10234" max="10234" width="34.75" style="10" customWidth="1"/>
    <col min="10235" max="10235" width="2.375" style="10" customWidth="1"/>
    <col min="10236" max="10236" width="8.625" style="10" customWidth="1"/>
    <col min="10237" max="10237" width="8.25" style="10" customWidth="1"/>
    <col min="10238" max="10239" width="17.75" style="10" customWidth="1"/>
    <col min="10240" max="10240" width="0.375" style="10" customWidth="1"/>
    <col min="10241" max="10241" width="12.25" style="10" bestFit="1" customWidth="1"/>
    <col min="10242" max="10488" width="9.25" style="10"/>
    <col min="10489" max="10489" width="12.75" style="10" customWidth="1"/>
    <col min="10490" max="10490" width="34.75" style="10" customWidth="1"/>
    <col min="10491" max="10491" width="2.375" style="10" customWidth="1"/>
    <col min="10492" max="10492" width="8.625" style="10" customWidth="1"/>
    <col min="10493" max="10493" width="8.25" style="10" customWidth="1"/>
    <col min="10494" max="10495" width="17.75" style="10" customWidth="1"/>
    <col min="10496" max="10496" width="0.375" style="10" customWidth="1"/>
    <col min="10497" max="10497" width="12.25" style="10" bestFit="1" customWidth="1"/>
    <col min="10498" max="10744" width="9.25" style="10"/>
    <col min="10745" max="10745" width="12.75" style="10" customWidth="1"/>
    <col min="10746" max="10746" width="34.75" style="10" customWidth="1"/>
    <col min="10747" max="10747" width="2.375" style="10" customWidth="1"/>
    <col min="10748" max="10748" width="8.625" style="10" customWidth="1"/>
    <col min="10749" max="10749" width="8.25" style="10" customWidth="1"/>
    <col min="10750" max="10751" width="17.75" style="10" customWidth="1"/>
    <col min="10752" max="10752" width="0.375" style="10" customWidth="1"/>
    <col min="10753" max="10753" width="12.25" style="10" bestFit="1" customWidth="1"/>
    <col min="10754" max="11000" width="9.25" style="10"/>
    <col min="11001" max="11001" width="12.75" style="10" customWidth="1"/>
    <col min="11002" max="11002" width="34.75" style="10" customWidth="1"/>
    <col min="11003" max="11003" width="2.375" style="10" customWidth="1"/>
    <col min="11004" max="11004" width="8.625" style="10" customWidth="1"/>
    <col min="11005" max="11005" width="8.25" style="10" customWidth="1"/>
    <col min="11006" max="11007" width="17.75" style="10" customWidth="1"/>
    <col min="11008" max="11008" width="0.375" style="10" customWidth="1"/>
    <col min="11009" max="11009" width="12.25" style="10" bestFit="1" customWidth="1"/>
    <col min="11010" max="11256" width="9.25" style="10"/>
    <col min="11257" max="11257" width="12.75" style="10" customWidth="1"/>
    <col min="11258" max="11258" width="34.75" style="10" customWidth="1"/>
    <col min="11259" max="11259" width="2.375" style="10" customWidth="1"/>
    <col min="11260" max="11260" width="8.625" style="10" customWidth="1"/>
    <col min="11261" max="11261" width="8.25" style="10" customWidth="1"/>
    <col min="11262" max="11263" width="17.75" style="10" customWidth="1"/>
    <col min="11264" max="11264" width="0.375" style="10" customWidth="1"/>
    <col min="11265" max="11265" width="12.25" style="10" bestFit="1" customWidth="1"/>
    <col min="11266" max="11512" width="9.25" style="10"/>
    <col min="11513" max="11513" width="12.75" style="10" customWidth="1"/>
    <col min="11514" max="11514" width="34.75" style="10" customWidth="1"/>
    <col min="11515" max="11515" width="2.375" style="10" customWidth="1"/>
    <col min="11516" max="11516" width="8.625" style="10" customWidth="1"/>
    <col min="11517" max="11517" width="8.25" style="10" customWidth="1"/>
    <col min="11518" max="11519" width="17.75" style="10" customWidth="1"/>
    <col min="11520" max="11520" width="0.375" style="10" customWidth="1"/>
    <col min="11521" max="11521" width="12.25" style="10" bestFit="1" customWidth="1"/>
    <col min="11522" max="11768" width="9.25" style="10"/>
    <col min="11769" max="11769" width="12.75" style="10" customWidth="1"/>
    <col min="11770" max="11770" width="34.75" style="10" customWidth="1"/>
    <col min="11771" max="11771" width="2.375" style="10" customWidth="1"/>
    <col min="11772" max="11772" width="8.625" style="10" customWidth="1"/>
    <col min="11773" max="11773" width="8.25" style="10" customWidth="1"/>
    <col min="11774" max="11775" width="17.75" style="10" customWidth="1"/>
    <col min="11776" max="11776" width="0.375" style="10" customWidth="1"/>
    <col min="11777" max="11777" width="12.25" style="10" bestFit="1" customWidth="1"/>
    <col min="11778" max="12024" width="9.25" style="10"/>
    <col min="12025" max="12025" width="12.75" style="10" customWidth="1"/>
    <col min="12026" max="12026" width="34.75" style="10" customWidth="1"/>
    <col min="12027" max="12027" width="2.375" style="10" customWidth="1"/>
    <col min="12028" max="12028" width="8.625" style="10" customWidth="1"/>
    <col min="12029" max="12029" width="8.25" style="10" customWidth="1"/>
    <col min="12030" max="12031" width="17.75" style="10" customWidth="1"/>
    <col min="12032" max="12032" width="0.375" style="10" customWidth="1"/>
    <col min="12033" max="12033" width="12.25" style="10" bestFit="1" customWidth="1"/>
    <col min="12034" max="12280" width="9.25" style="10"/>
    <col min="12281" max="12281" width="12.75" style="10" customWidth="1"/>
    <col min="12282" max="12282" width="34.75" style="10" customWidth="1"/>
    <col min="12283" max="12283" width="2.375" style="10" customWidth="1"/>
    <col min="12284" max="12284" width="8.625" style="10" customWidth="1"/>
    <col min="12285" max="12285" width="8.25" style="10" customWidth="1"/>
    <col min="12286" max="12287" width="17.75" style="10" customWidth="1"/>
    <col min="12288" max="12288" width="0.375" style="10" customWidth="1"/>
    <col min="12289" max="12289" width="12.25" style="10" bestFit="1" customWidth="1"/>
    <col min="12290" max="12536" width="9.25" style="10"/>
    <col min="12537" max="12537" width="12.75" style="10" customWidth="1"/>
    <col min="12538" max="12538" width="34.75" style="10" customWidth="1"/>
    <col min="12539" max="12539" width="2.375" style="10" customWidth="1"/>
    <col min="12540" max="12540" width="8.625" style="10" customWidth="1"/>
    <col min="12541" max="12541" width="8.25" style="10" customWidth="1"/>
    <col min="12542" max="12543" width="17.75" style="10" customWidth="1"/>
    <col min="12544" max="12544" width="0.375" style="10" customWidth="1"/>
    <col min="12545" max="12545" width="12.25" style="10" bestFit="1" customWidth="1"/>
    <col min="12546" max="12792" width="9.25" style="10"/>
    <col min="12793" max="12793" width="12.75" style="10" customWidth="1"/>
    <col min="12794" max="12794" width="34.75" style="10" customWidth="1"/>
    <col min="12795" max="12795" width="2.375" style="10" customWidth="1"/>
    <col min="12796" max="12796" width="8.625" style="10" customWidth="1"/>
    <col min="12797" max="12797" width="8.25" style="10" customWidth="1"/>
    <col min="12798" max="12799" width="17.75" style="10" customWidth="1"/>
    <col min="12800" max="12800" width="0.375" style="10" customWidth="1"/>
    <col min="12801" max="12801" width="12.25" style="10" bestFit="1" customWidth="1"/>
    <col min="12802" max="13048" width="9.25" style="10"/>
    <col min="13049" max="13049" width="12.75" style="10" customWidth="1"/>
    <col min="13050" max="13050" width="34.75" style="10" customWidth="1"/>
    <col min="13051" max="13051" width="2.375" style="10" customWidth="1"/>
    <col min="13052" max="13052" width="8.625" style="10" customWidth="1"/>
    <col min="13053" max="13053" width="8.25" style="10" customWidth="1"/>
    <col min="13054" max="13055" width="17.75" style="10" customWidth="1"/>
    <col min="13056" max="13056" width="0.375" style="10" customWidth="1"/>
    <col min="13057" max="13057" width="12.25" style="10" bestFit="1" customWidth="1"/>
    <col min="13058" max="13304" width="9.25" style="10"/>
    <col min="13305" max="13305" width="12.75" style="10" customWidth="1"/>
    <col min="13306" max="13306" width="34.75" style="10" customWidth="1"/>
    <col min="13307" max="13307" width="2.375" style="10" customWidth="1"/>
    <col min="13308" max="13308" width="8.625" style="10" customWidth="1"/>
    <col min="13309" max="13309" width="8.25" style="10" customWidth="1"/>
    <col min="13310" max="13311" width="17.75" style="10" customWidth="1"/>
    <col min="13312" max="13312" width="0.375" style="10" customWidth="1"/>
    <col min="13313" max="13313" width="12.25" style="10" bestFit="1" customWidth="1"/>
    <col min="13314" max="13560" width="9.25" style="10"/>
    <col min="13561" max="13561" width="12.75" style="10" customWidth="1"/>
    <col min="13562" max="13562" width="34.75" style="10" customWidth="1"/>
    <col min="13563" max="13563" width="2.375" style="10" customWidth="1"/>
    <col min="13564" max="13564" width="8.625" style="10" customWidth="1"/>
    <col min="13565" max="13565" width="8.25" style="10" customWidth="1"/>
    <col min="13566" max="13567" width="17.75" style="10" customWidth="1"/>
    <col min="13568" max="13568" width="0.375" style="10" customWidth="1"/>
    <col min="13569" max="13569" width="12.25" style="10" bestFit="1" customWidth="1"/>
    <col min="13570" max="13816" width="9.25" style="10"/>
    <col min="13817" max="13817" width="12.75" style="10" customWidth="1"/>
    <col min="13818" max="13818" width="34.75" style="10" customWidth="1"/>
    <col min="13819" max="13819" width="2.375" style="10" customWidth="1"/>
    <col min="13820" max="13820" width="8.625" style="10" customWidth="1"/>
    <col min="13821" max="13821" width="8.25" style="10" customWidth="1"/>
    <col min="13822" max="13823" width="17.75" style="10" customWidth="1"/>
    <col min="13824" max="13824" width="0.375" style="10" customWidth="1"/>
    <col min="13825" max="13825" width="12.25" style="10" bestFit="1" customWidth="1"/>
    <col min="13826" max="14072" width="9.25" style="10"/>
    <col min="14073" max="14073" width="12.75" style="10" customWidth="1"/>
    <col min="14074" max="14074" width="34.75" style="10" customWidth="1"/>
    <col min="14075" max="14075" width="2.375" style="10" customWidth="1"/>
    <col min="14076" max="14076" width="8.625" style="10" customWidth="1"/>
    <col min="14077" max="14077" width="8.25" style="10" customWidth="1"/>
    <col min="14078" max="14079" width="17.75" style="10" customWidth="1"/>
    <col min="14080" max="14080" width="0.375" style="10" customWidth="1"/>
    <col min="14081" max="14081" width="12.25" style="10" bestFit="1" customWidth="1"/>
    <col min="14082" max="14328" width="9.25" style="10"/>
    <col min="14329" max="14329" width="12.75" style="10" customWidth="1"/>
    <col min="14330" max="14330" width="34.75" style="10" customWidth="1"/>
    <col min="14331" max="14331" width="2.375" style="10" customWidth="1"/>
    <col min="14332" max="14332" width="8.625" style="10" customWidth="1"/>
    <col min="14333" max="14333" width="8.25" style="10" customWidth="1"/>
    <col min="14334" max="14335" width="17.75" style="10" customWidth="1"/>
    <col min="14336" max="14336" width="0.375" style="10" customWidth="1"/>
    <col min="14337" max="14337" width="12.25" style="10" bestFit="1" customWidth="1"/>
    <col min="14338" max="14584" width="9.25" style="10"/>
    <col min="14585" max="14585" width="12.75" style="10" customWidth="1"/>
    <col min="14586" max="14586" width="34.75" style="10" customWidth="1"/>
    <col min="14587" max="14587" width="2.375" style="10" customWidth="1"/>
    <col min="14588" max="14588" width="8.625" style="10" customWidth="1"/>
    <col min="14589" max="14589" width="8.25" style="10" customWidth="1"/>
    <col min="14590" max="14591" width="17.75" style="10" customWidth="1"/>
    <col min="14592" max="14592" width="0.375" style="10" customWidth="1"/>
    <col min="14593" max="14593" width="12.25" style="10" bestFit="1" customWidth="1"/>
    <col min="14594" max="14840" width="9.25" style="10"/>
    <col min="14841" max="14841" width="12.75" style="10" customWidth="1"/>
    <col min="14842" max="14842" width="34.75" style="10" customWidth="1"/>
    <col min="14843" max="14843" width="2.375" style="10" customWidth="1"/>
    <col min="14844" max="14844" width="8.625" style="10" customWidth="1"/>
    <col min="14845" max="14845" width="8.25" style="10" customWidth="1"/>
    <col min="14846" max="14847" width="17.75" style="10" customWidth="1"/>
    <col min="14848" max="14848" width="0.375" style="10" customWidth="1"/>
    <col min="14849" max="14849" width="12.25" style="10" bestFit="1" customWidth="1"/>
    <col min="14850" max="15096" width="9.25" style="10"/>
    <col min="15097" max="15097" width="12.75" style="10" customWidth="1"/>
    <col min="15098" max="15098" width="34.75" style="10" customWidth="1"/>
    <col min="15099" max="15099" width="2.375" style="10" customWidth="1"/>
    <col min="15100" max="15100" width="8.625" style="10" customWidth="1"/>
    <col min="15101" max="15101" width="8.25" style="10" customWidth="1"/>
    <col min="15102" max="15103" width="17.75" style="10" customWidth="1"/>
    <col min="15104" max="15104" width="0.375" style="10" customWidth="1"/>
    <col min="15105" max="15105" width="12.25" style="10" bestFit="1" customWidth="1"/>
    <col min="15106" max="15352" width="9.25" style="10"/>
    <col min="15353" max="15353" width="12.75" style="10" customWidth="1"/>
    <col min="15354" max="15354" width="34.75" style="10" customWidth="1"/>
    <col min="15355" max="15355" width="2.375" style="10" customWidth="1"/>
    <col min="15356" max="15356" width="8.625" style="10" customWidth="1"/>
    <col min="15357" max="15357" width="8.25" style="10" customWidth="1"/>
    <col min="15358" max="15359" width="17.75" style="10" customWidth="1"/>
    <col min="15360" max="15360" width="0.375" style="10" customWidth="1"/>
    <col min="15361" max="15361" width="12.25" style="10" bestFit="1" customWidth="1"/>
    <col min="15362" max="15608" width="9.25" style="10"/>
    <col min="15609" max="15609" width="12.75" style="10" customWidth="1"/>
    <col min="15610" max="15610" width="34.75" style="10" customWidth="1"/>
    <col min="15611" max="15611" width="2.375" style="10" customWidth="1"/>
    <col min="15612" max="15612" width="8.625" style="10" customWidth="1"/>
    <col min="15613" max="15613" width="8.25" style="10" customWidth="1"/>
    <col min="15614" max="15615" width="17.75" style="10" customWidth="1"/>
    <col min="15616" max="15616" width="0.375" style="10" customWidth="1"/>
    <col min="15617" max="15617" width="12.25" style="10" bestFit="1" customWidth="1"/>
    <col min="15618" max="15864" width="9.25" style="10"/>
    <col min="15865" max="15865" width="12.75" style="10" customWidth="1"/>
    <col min="15866" max="15866" width="34.75" style="10" customWidth="1"/>
    <col min="15867" max="15867" width="2.375" style="10" customWidth="1"/>
    <col min="15868" max="15868" width="8.625" style="10" customWidth="1"/>
    <col min="15869" max="15869" width="8.25" style="10" customWidth="1"/>
    <col min="15870" max="15871" width="17.75" style="10" customWidth="1"/>
    <col min="15872" max="15872" width="0.375" style="10" customWidth="1"/>
    <col min="15873" max="15873" width="12.25" style="10" bestFit="1" customWidth="1"/>
    <col min="15874" max="16120" width="9.25" style="10"/>
    <col min="16121" max="16121" width="12.75" style="10" customWidth="1"/>
    <col min="16122" max="16122" width="34.75" style="10" customWidth="1"/>
    <col min="16123" max="16123" width="2.375" style="10" customWidth="1"/>
    <col min="16124" max="16124" width="8.625" style="10" customWidth="1"/>
    <col min="16125" max="16125" width="8.25" style="10" customWidth="1"/>
    <col min="16126" max="16127" width="17.75" style="10" customWidth="1"/>
    <col min="16128" max="16128" width="0.375" style="10" customWidth="1"/>
    <col min="16129" max="16129" width="12.25" style="10" bestFit="1" customWidth="1"/>
    <col min="16130" max="16384" width="9.25" style="10"/>
  </cols>
  <sheetData>
    <row r="1" spans="2:6" ht="20.25" x14ac:dyDescent="0.2">
      <c r="B1" s="102" t="str">
        <f>'التدفقات النقدية'!B1:E1</f>
        <v>شركة أجمل الزهور والأشجار للصناعة</v>
      </c>
      <c r="C1" s="102"/>
      <c r="D1" s="102"/>
      <c r="E1" s="102"/>
      <c r="F1" s="102"/>
    </row>
    <row r="2" spans="2:6" ht="20.25" x14ac:dyDescent="0.2">
      <c r="B2" s="103" t="str">
        <f>'التدفقات النقدية'!B2:E2</f>
        <v>شركة شخص واحد - ذات مسئولية محدودة أجنبية</v>
      </c>
      <c r="C2" s="103"/>
      <c r="D2" s="103"/>
      <c r="E2" s="103"/>
      <c r="F2" s="103"/>
    </row>
    <row r="3" spans="2:6" ht="20.25" x14ac:dyDescent="0.2">
      <c r="B3" s="102" t="s">
        <v>715</v>
      </c>
      <c r="C3" s="102"/>
      <c r="D3" s="102"/>
      <c r="E3" s="102"/>
      <c r="F3" s="102"/>
    </row>
    <row r="4" spans="2:6" ht="20.25" x14ac:dyDescent="0.2">
      <c r="B4" s="104" t="s">
        <v>8</v>
      </c>
      <c r="C4" s="104"/>
      <c r="D4" s="104"/>
      <c r="E4" s="104"/>
      <c r="F4" s="104"/>
    </row>
    <row r="5" spans="2:6" s="31" customFormat="1" ht="24.95" customHeight="1" x14ac:dyDescent="0.2">
      <c r="B5" s="41" t="s">
        <v>699</v>
      </c>
      <c r="C5" s="76" t="str">
        <f>'المركز المالي'!B8</f>
        <v>نقد وما في حكمه</v>
      </c>
      <c r="D5" s="30"/>
      <c r="E5" s="30"/>
      <c r="F5" s="11"/>
    </row>
    <row r="6" spans="2:6" s="31" customFormat="1" ht="24.95" customHeight="1" x14ac:dyDescent="0.2">
      <c r="B6" s="107"/>
      <c r="C6" s="107"/>
      <c r="D6" s="42" t="str">
        <f>'المركز المالي'!E5</f>
        <v>31 ديسمبر 2024م</v>
      </c>
      <c r="F6" s="42" t="str">
        <f>'المركز المالي'!G5</f>
        <v>31 ديسمبر 2023م</v>
      </c>
    </row>
    <row r="7" spans="2:6" s="31" customFormat="1" ht="31.5" customHeight="1" x14ac:dyDescent="0.2">
      <c r="B7" s="106" t="s">
        <v>30</v>
      </c>
      <c r="C7" s="106"/>
      <c r="D7" s="37">
        <f>'ميزان المراجعة'!G2</f>
        <v>7053.8799999998882</v>
      </c>
      <c r="F7" s="37">
        <f>'ميزان المراجعة'!C2</f>
        <v>179580</v>
      </c>
    </row>
    <row r="8" spans="2:6" s="31" customFormat="1" ht="31.5" customHeight="1" x14ac:dyDescent="0.2">
      <c r="B8" s="106" t="s">
        <v>26</v>
      </c>
      <c r="C8" s="106"/>
      <c r="D8" s="37">
        <f>'ميزان المراجعة'!G3+'ميزان المراجعة'!G4+'ميزان المراجعة'!G5+'ميزان المراجعة'!G6</f>
        <v>34261.350000000151</v>
      </c>
      <c r="F8" s="37">
        <f>'ميزان المراجعة'!C3+'ميزان المراجعة'!C4+'ميزان المراجعة'!C5+'ميزان المراجعة'!C6</f>
        <v>111081.56</v>
      </c>
    </row>
    <row r="9" spans="2:6" s="31" customFormat="1" ht="31.5" customHeight="1" thickBot="1" x14ac:dyDescent="0.25">
      <c r="B9" s="106"/>
      <c r="C9" s="106"/>
      <c r="D9" s="77">
        <f>ROUND(SUM(D7:D8),0)</f>
        <v>41315</v>
      </c>
      <c r="F9" s="77">
        <f>ROUND(SUM(F7:F8),0)</f>
        <v>290662</v>
      </c>
    </row>
    <row r="10" spans="2:6" s="31" customFormat="1" ht="24.95" customHeight="1" thickTop="1" x14ac:dyDescent="0.2">
      <c r="B10" s="40"/>
      <c r="C10" s="36"/>
      <c r="D10" s="81"/>
      <c r="F10" s="81"/>
    </row>
    <row r="11" spans="2:6" s="31" customFormat="1" ht="24.95" customHeight="1" x14ac:dyDescent="0.2">
      <c r="B11" s="41" t="s">
        <v>700</v>
      </c>
      <c r="C11" s="76" t="str">
        <f>'المركز المالي'!B9</f>
        <v>المخزون</v>
      </c>
      <c r="D11" s="39"/>
      <c r="F11" s="39"/>
    </row>
    <row r="12" spans="2:6" s="31" customFormat="1" ht="30" customHeight="1" x14ac:dyDescent="0.2">
      <c r="B12" s="107"/>
      <c r="C12" s="107"/>
      <c r="D12" s="42" t="str">
        <f>D6</f>
        <v>31 ديسمبر 2024م</v>
      </c>
      <c r="F12" s="42" t="str">
        <f>F6</f>
        <v>31 ديسمبر 2023م</v>
      </c>
    </row>
    <row r="13" spans="2:6" s="31" customFormat="1" ht="30" customHeight="1" x14ac:dyDescent="0.2">
      <c r="B13" s="106" t="s">
        <v>716</v>
      </c>
      <c r="C13" s="106"/>
      <c r="D13" s="39">
        <f>'ميزان المراجعة'!G7</f>
        <v>307900</v>
      </c>
      <c r="F13" s="39">
        <f>'ميزان المراجعة'!C7</f>
        <v>266071.44</v>
      </c>
    </row>
    <row r="14" spans="2:6" s="31" customFormat="1" ht="30" customHeight="1" thickBot="1" x14ac:dyDescent="0.25">
      <c r="B14" s="106"/>
      <c r="C14" s="106"/>
      <c r="D14" s="77">
        <f>ROUND(SUM(D13:D13),0)</f>
        <v>307900</v>
      </c>
      <c r="F14" s="77">
        <f>ROUND(SUM(F13:F13),0)</f>
        <v>266071</v>
      </c>
    </row>
    <row r="15" spans="2:6" s="31" customFormat="1" ht="24.95" customHeight="1" thickTop="1" x14ac:dyDescent="0.2">
      <c r="B15" s="40"/>
      <c r="C15" s="36"/>
      <c r="D15" s="81"/>
      <c r="F15" s="81"/>
    </row>
    <row r="16" spans="2:6" s="31" customFormat="1" ht="24.95" customHeight="1" x14ac:dyDescent="0.2">
      <c r="B16" s="41" t="s">
        <v>701</v>
      </c>
      <c r="C16" s="76" t="str">
        <f>'المركز المالي'!B10</f>
        <v>دفعات مقدمة وأرصدة مدينة أخرى</v>
      </c>
      <c r="D16" s="39"/>
      <c r="F16" s="39"/>
    </row>
    <row r="17" spans="2:6" s="31" customFormat="1" ht="30.75" customHeight="1" x14ac:dyDescent="0.2">
      <c r="B17" s="106"/>
      <c r="C17" s="106"/>
      <c r="D17" s="42" t="str">
        <f>D6</f>
        <v>31 ديسمبر 2024م</v>
      </c>
      <c r="F17" s="42" t="str">
        <f>F6</f>
        <v>31 ديسمبر 2023م</v>
      </c>
    </row>
    <row r="18" spans="2:6" s="31" customFormat="1" ht="30.75" customHeight="1" x14ac:dyDescent="0.2">
      <c r="B18" s="106" t="s">
        <v>717</v>
      </c>
      <c r="C18" s="106"/>
      <c r="D18" s="79">
        <f>'ميزان المراجعة'!G14</f>
        <v>141038</v>
      </c>
      <c r="F18" s="82">
        <f>'ميزان المراجعة'!C14</f>
        <v>0</v>
      </c>
    </row>
    <row r="19" spans="2:6" s="31" customFormat="1" ht="30.75" customHeight="1" thickBot="1" x14ac:dyDescent="0.25">
      <c r="B19" s="106"/>
      <c r="C19" s="106"/>
      <c r="D19" s="80">
        <f>ROUND(SUM(D18:D18),0)</f>
        <v>141038</v>
      </c>
      <c r="F19" s="77">
        <f>ROUND(SUM(F17:F18),0)</f>
        <v>0</v>
      </c>
    </row>
    <row r="20" spans="2:6" s="31" customFormat="1" ht="24.95" customHeight="1" thickTop="1" x14ac:dyDescent="0.2">
      <c r="B20" s="40"/>
      <c r="C20" s="36"/>
      <c r="D20" s="81"/>
      <c r="F20" s="81"/>
    </row>
    <row r="21" spans="2:6" s="31" customFormat="1" ht="24.95" customHeight="1" x14ac:dyDescent="0.2">
      <c r="B21" s="40"/>
      <c r="C21" s="36"/>
      <c r="D21" s="81"/>
      <c r="F21" s="81"/>
    </row>
    <row r="22" spans="2:6" s="31" customFormat="1" ht="24.95" customHeight="1" x14ac:dyDescent="0.2">
      <c r="B22" s="40"/>
      <c r="C22" s="36"/>
      <c r="D22" s="81"/>
      <c r="F22" s="81"/>
    </row>
    <row r="23" spans="2:6" s="31" customFormat="1" ht="24.95" customHeight="1" x14ac:dyDescent="0.2">
      <c r="B23" s="40"/>
      <c r="C23" s="36"/>
      <c r="D23" s="81"/>
      <c r="F23" s="81"/>
    </row>
    <row r="24" spans="2:6" s="31" customFormat="1" ht="24.95" customHeight="1" x14ac:dyDescent="0.2">
      <c r="B24" s="40"/>
      <c r="C24" s="36"/>
      <c r="D24" s="81"/>
      <c r="F24" s="81"/>
    </row>
    <row r="25" spans="2:6" s="31" customFormat="1" ht="24.95" customHeight="1" x14ac:dyDescent="0.2">
      <c r="B25" s="40"/>
      <c r="C25" s="36"/>
      <c r="D25" s="81"/>
      <c r="F25" s="81"/>
    </row>
    <row r="26" spans="2:6" s="31" customFormat="1" ht="24.95" customHeight="1" x14ac:dyDescent="0.2">
      <c r="B26" s="40"/>
      <c r="C26" s="36"/>
      <c r="D26" s="81"/>
      <c r="F26" s="81"/>
    </row>
    <row r="27" spans="2:6" s="31" customFormat="1" ht="24.95" customHeight="1" x14ac:dyDescent="0.2">
      <c r="B27" s="40"/>
      <c r="C27" s="36"/>
      <c r="D27" s="81"/>
      <c r="F27" s="81"/>
    </row>
    <row r="28" spans="2:6" s="31" customFormat="1" ht="24.95" customHeight="1" x14ac:dyDescent="0.2">
      <c r="B28" s="40"/>
      <c r="C28" s="36"/>
      <c r="D28" s="81"/>
      <c r="F28" s="81"/>
    </row>
    <row r="29" spans="2:6" s="31" customFormat="1" ht="24.95" customHeight="1" x14ac:dyDescent="0.2">
      <c r="B29" s="40"/>
      <c r="C29" s="36"/>
      <c r="D29" s="81"/>
      <c r="F29" s="81"/>
    </row>
    <row r="30" spans="2:6" s="31" customFormat="1" ht="9" customHeight="1" x14ac:dyDescent="0.2">
      <c r="B30" s="40"/>
      <c r="C30" s="36"/>
      <c r="D30" s="37"/>
      <c r="F30" s="39"/>
    </row>
    <row r="31" spans="2:6" ht="21.95" customHeight="1" x14ac:dyDescent="0.2">
      <c r="B31" s="101">
        <v>17</v>
      </c>
      <c r="C31" s="101"/>
      <c r="D31" s="101"/>
      <c r="E31" s="101"/>
      <c r="F31" s="101"/>
    </row>
  </sheetData>
  <customSheetViews>
    <customSheetView guid="{C4C54333-0C8B-484B-8210-F3D7E510C081}" scale="175" showGridLines="0" topLeftCell="A49">
      <selection activeCell="D11" sqref="D11"/>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15">
    <mergeCell ref="B31:F31"/>
    <mergeCell ref="B1:F1"/>
    <mergeCell ref="B2:F2"/>
    <mergeCell ref="B3:F3"/>
    <mergeCell ref="B4:F4"/>
    <mergeCell ref="B17:C17"/>
    <mergeCell ref="B7:C7"/>
    <mergeCell ref="B8:C8"/>
    <mergeCell ref="B9:C9"/>
    <mergeCell ref="B12:C12"/>
    <mergeCell ref="B13:C13"/>
    <mergeCell ref="B14:C14"/>
    <mergeCell ref="B18:C18"/>
    <mergeCell ref="B19:C19"/>
    <mergeCell ref="B6:C6"/>
  </mergeCells>
  <pageMargins left="0.78740157480314965" right="1.06" top="0.39370078740157483" bottom="0" header="0.39370078740157483" footer="0.19685039370078741"/>
  <pageSetup paperSize="9" firstPageNumber="5"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J21"/>
  <sheetViews>
    <sheetView rightToLeft="1" view="pageBreakPreview" zoomScaleNormal="130" zoomScaleSheetLayoutView="100" workbookViewId="0">
      <selection activeCell="S18" sqref="S18"/>
    </sheetView>
  </sheetViews>
  <sheetFormatPr defaultColWidth="9.25" defaultRowHeight="24" customHeight="1" x14ac:dyDescent="0.2"/>
  <cols>
    <col min="1" max="1" width="6.75" style="10" customWidth="1"/>
    <col min="2" max="2" width="2.625" style="19" bestFit="1" customWidth="1"/>
    <col min="3" max="3" width="22.125" style="10" customWidth="1"/>
    <col min="4" max="4" width="16.625" style="10" customWidth="1"/>
    <col min="5" max="5" width="1.625" style="10" customWidth="1"/>
    <col min="6" max="6" width="16.625" style="10" customWidth="1"/>
    <col min="7" max="7" width="1.625" style="10" customWidth="1"/>
    <col min="8" max="8" width="16.625" style="10" customWidth="1"/>
    <col min="9" max="9" width="1.625" style="10" customWidth="1"/>
    <col min="10" max="10" width="16.625" style="10" customWidth="1"/>
    <col min="11" max="254" width="9.25" style="10"/>
    <col min="255" max="255" width="12.75" style="10" customWidth="1"/>
    <col min="256" max="256" width="34.75" style="10" customWidth="1"/>
    <col min="257" max="257" width="2.375" style="10" customWidth="1"/>
    <col min="258" max="258" width="8.625" style="10" customWidth="1"/>
    <col min="259" max="259" width="8.25" style="10" customWidth="1"/>
    <col min="260" max="261" width="17.75" style="10" customWidth="1"/>
    <col min="262" max="262" width="0.375" style="10" customWidth="1"/>
    <col min="263" max="263" width="12.25" style="10" bestFit="1" customWidth="1"/>
    <col min="264" max="510" width="9.25" style="10"/>
    <col min="511" max="511" width="12.75" style="10" customWidth="1"/>
    <col min="512" max="512" width="34.75" style="10" customWidth="1"/>
    <col min="513" max="513" width="2.375" style="10" customWidth="1"/>
    <col min="514" max="514" width="8.625" style="10" customWidth="1"/>
    <col min="515" max="515" width="8.25" style="10" customWidth="1"/>
    <col min="516" max="517" width="17.75" style="10" customWidth="1"/>
    <col min="518" max="518" width="0.375" style="10" customWidth="1"/>
    <col min="519" max="519" width="12.25" style="10" bestFit="1" customWidth="1"/>
    <col min="520" max="766" width="9.25" style="10"/>
    <col min="767" max="767" width="12.75" style="10" customWidth="1"/>
    <col min="768" max="768" width="34.75" style="10" customWidth="1"/>
    <col min="769" max="769" width="2.375" style="10" customWidth="1"/>
    <col min="770" max="770" width="8.625" style="10" customWidth="1"/>
    <col min="771" max="771" width="8.25" style="10" customWidth="1"/>
    <col min="772" max="773" width="17.75" style="10" customWidth="1"/>
    <col min="774" max="774" width="0.375" style="10" customWidth="1"/>
    <col min="775" max="775" width="12.25" style="10" bestFit="1" customWidth="1"/>
    <col min="776" max="1022" width="9.25" style="10"/>
    <col min="1023" max="1023" width="12.75" style="10" customWidth="1"/>
    <col min="1024" max="1024" width="34.75" style="10" customWidth="1"/>
    <col min="1025" max="1025" width="2.375" style="10" customWidth="1"/>
    <col min="1026" max="1026" width="8.625" style="10" customWidth="1"/>
    <col min="1027" max="1027" width="8.25" style="10" customWidth="1"/>
    <col min="1028" max="1029" width="17.75" style="10" customWidth="1"/>
    <col min="1030" max="1030" width="0.375" style="10" customWidth="1"/>
    <col min="1031" max="1031" width="12.25" style="10" bestFit="1" customWidth="1"/>
    <col min="1032" max="1278" width="9.25" style="10"/>
    <col min="1279" max="1279" width="12.75" style="10" customWidth="1"/>
    <col min="1280" max="1280" width="34.75" style="10" customWidth="1"/>
    <col min="1281" max="1281" width="2.375" style="10" customWidth="1"/>
    <col min="1282" max="1282" width="8.625" style="10" customWidth="1"/>
    <col min="1283" max="1283" width="8.25" style="10" customWidth="1"/>
    <col min="1284" max="1285" width="17.75" style="10" customWidth="1"/>
    <col min="1286" max="1286" width="0.375" style="10" customWidth="1"/>
    <col min="1287" max="1287" width="12.25" style="10" bestFit="1" customWidth="1"/>
    <col min="1288" max="1534" width="9.25" style="10"/>
    <col min="1535" max="1535" width="12.75" style="10" customWidth="1"/>
    <col min="1536" max="1536" width="34.75" style="10" customWidth="1"/>
    <col min="1537" max="1537" width="2.375" style="10" customWidth="1"/>
    <col min="1538" max="1538" width="8.625" style="10" customWidth="1"/>
    <col min="1539" max="1539" width="8.25" style="10" customWidth="1"/>
    <col min="1540" max="1541" width="17.75" style="10" customWidth="1"/>
    <col min="1542" max="1542" width="0.375" style="10" customWidth="1"/>
    <col min="1543" max="1543" width="12.25" style="10" bestFit="1" customWidth="1"/>
    <col min="1544" max="1790" width="9.25" style="10"/>
    <col min="1791" max="1791" width="12.75" style="10" customWidth="1"/>
    <col min="1792" max="1792" width="34.75" style="10" customWidth="1"/>
    <col min="1793" max="1793" width="2.375" style="10" customWidth="1"/>
    <col min="1794" max="1794" width="8.625" style="10" customWidth="1"/>
    <col min="1795" max="1795" width="8.25" style="10" customWidth="1"/>
    <col min="1796" max="1797" width="17.75" style="10" customWidth="1"/>
    <col min="1798" max="1798" width="0.375" style="10" customWidth="1"/>
    <col min="1799" max="1799" width="12.25" style="10" bestFit="1" customWidth="1"/>
    <col min="1800" max="2046" width="9.25" style="10"/>
    <col min="2047" max="2047" width="12.75" style="10" customWidth="1"/>
    <col min="2048" max="2048" width="34.75" style="10" customWidth="1"/>
    <col min="2049" max="2049" width="2.375" style="10" customWidth="1"/>
    <col min="2050" max="2050" width="8.625" style="10" customWidth="1"/>
    <col min="2051" max="2051" width="8.25" style="10" customWidth="1"/>
    <col min="2052" max="2053" width="17.75" style="10" customWidth="1"/>
    <col min="2054" max="2054" width="0.375" style="10" customWidth="1"/>
    <col min="2055" max="2055" width="12.25" style="10" bestFit="1" customWidth="1"/>
    <col min="2056" max="2302" width="9.25" style="10"/>
    <col min="2303" max="2303" width="12.75" style="10" customWidth="1"/>
    <col min="2304" max="2304" width="34.75" style="10" customWidth="1"/>
    <col min="2305" max="2305" width="2.375" style="10" customWidth="1"/>
    <col min="2306" max="2306" width="8.625" style="10" customWidth="1"/>
    <col min="2307" max="2307" width="8.25" style="10" customWidth="1"/>
    <col min="2308" max="2309" width="17.75" style="10" customWidth="1"/>
    <col min="2310" max="2310" width="0.375" style="10" customWidth="1"/>
    <col min="2311" max="2311" width="12.25" style="10" bestFit="1" customWidth="1"/>
    <col min="2312" max="2558" width="9.25" style="10"/>
    <col min="2559" max="2559" width="12.75" style="10" customWidth="1"/>
    <col min="2560" max="2560" width="34.75" style="10" customWidth="1"/>
    <col min="2561" max="2561" width="2.375" style="10" customWidth="1"/>
    <col min="2562" max="2562" width="8.625" style="10" customWidth="1"/>
    <col min="2563" max="2563" width="8.25" style="10" customWidth="1"/>
    <col min="2564" max="2565" width="17.75" style="10" customWidth="1"/>
    <col min="2566" max="2566" width="0.375" style="10" customWidth="1"/>
    <col min="2567" max="2567" width="12.25" style="10" bestFit="1" customWidth="1"/>
    <col min="2568" max="2814" width="9.25" style="10"/>
    <col min="2815" max="2815" width="12.75" style="10" customWidth="1"/>
    <col min="2816" max="2816" width="34.75" style="10" customWidth="1"/>
    <col min="2817" max="2817" width="2.375" style="10" customWidth="1"/>
    <col min="2818" max="2818" width="8.625" style="10" customWidth="1"/>
    <col min="2819" max="2819" width="8.25" style="10" customWidth="1"/>
    <col min="2820" max="2821" width="17.75" style="10" customWidth="1"/>
    <col min="2822" max="2822" width="0.375" style="10" customWidth="1"/>
    <col min="2823" max="2823" width="12.25" style="10" bestFit="1" customWidth="1"/>
    <col min="2824" max="3070" width="9.25" style="10"/>
    <col min="3071" max="3071" width="12.75" style="10" customWidth="1"/>
    <col min="3072" max="3072" width="34.75" style="10" customWidth="1"/>
    <col min="3073" max="3073" width="2.375" style="10" customWidth="1"/>
    <col min="3074" max="3074" width="8.625" style="10" customWidth="1"/>
    <col min="3075" max="3075" width="8.25" style="10" customWidth="1"/>
    <col min="3076" max="3077" width="17.75" style="10" customWidth="1"/>
    <col min="3078" max="3078" width="0.375" style="10" customWidth="1"/>
    <col min="3079" max="3079" width="12.25" style="10" bestFit="1" customWidth="1"/>
    <col min="3080" max="3326" width="9.25" style="10"/>
    <col min="3327" max="3327" width="12.75" style="10" customWidth="1"/>
    <col min="3328" max="3328" width="34.75" style="10" customWidth="1"/>
    <col min="3329" max="3329" width="2.375" style="10" customWidth="1"/>
    <col min="3330" max="3330" width="8.625" style="10" customWidth="1"/>
    <col min="3331" max="3331" width="8.25" style="10" customWidth="1"/>
    <col min="3332" max="3333" width="17.75" style="10" customWidth="1"/>
    <col min="3334" max="3334" width="0.375" style="10" customWidth="1"/>
    <col min="3335" max="3335" width="12.25" style="10" bestFit="1" customWidth="1"/>
    <col min="3336" max="3582" width="9.25" style="10"/>
    <col min="3583" max="3583" width="12.75" style="10" customWidth="1"/>
    <col min="3584" max="3584" width="34.75" style="10" customWidth="1"/>
    <col min="3585" max="3585" width="2.375" style="10" customWidth="1"/>
    <col min="3586" max="3586" width="8.625" style="10" customWidth="1"/>
    <col min="3587" max="3587" width="8.25" style="10" customWidth="1"/>
    <col min="3588" max="3589" width="17.75" style="10" customWidth="1"/>
    <col min="3590" max="3590" width="0.375" style="10" customWidth="1"/>
    <col min="3591" max="3591" width="12.25" style="10" bestFit="1" customWidth="1"/>
    <col min="3592" max="3838" width="9.25" style="10"/>
    <col min="3839" max="3839" width="12.75" style="10" customWidth="1"/>
    <col min="3840" max="3840" width="34.75" style="10" customWidth="1"/>
    <col min="3841" max="3841" width="2.375" style="10" customWidth="1"/>
    <col min="3842" max="3842" width="8.625" style="10" customWidth="1"/>
    <col min="3843" max="3843" width="8.25" style="10" customWidth="1"/>
    <col min="3844" max="3845" width="17.75" style="10" customWidth="1"/>
    <col min="3846" max="3846" width="0.375" style="10" customWidth="1"/>
    <col min="3847" max="3847" width="12.25" style="10" bestFit="1" customWidth="1"/>
    <col min="3848" max="4094" width="9.25" style="10"/>
    <col min="4095" max="4095" width="12.75" style="10" customWidth="1"/>
    <col min="4096" max="4096" width="34.75" style="10" customWidth="1"/>
    <col min="4097" max="4097" width="2.375" style="10" customWidth="1"/>
    <col min="4098" max="4098" width="8.625" style="10" customWidth="1"/>
    <col min="4099" max="4099" width="8.25" style="10" customWidth="1"/>
    <col min="4100" max="4101" width="17.75" style="10" customWidth="1"/>
    <col min="4102" max="4102" width="0.375" style="10" customWidth="1"/>
    <col min="4103" max="4103" width="12.25" style="10" bestFit="1" customWidth="1"/>
    <col min="4104" max="4350" width="9.25" style="10"/>
    <col min="4351" max="4351" width="12.75" style="10" customWidth="1"/>
    <col min="4352" max="4352" width="34.75" style="10" customWidth="1"/>
    <col min="4353" max="4353" width="2.375" style="10" customWidth="1"/>
    <col min="4354" max="4354" width="8.625" style="10" customWidth="1"/>
    <col min="4355" max="4355" width="8.25" style="10" customWidth="1"/>
    <col min="4356" max="4357" width="17.75" style="10" customWidth="1"/>
    <col min="4358" max="4358" width="0.375" style="10" customWidth="1"/>
    <col min="4359" max="4359" width="12.25" style="10" bestFit="1" customWidth="1"/>
    <col min="4360" max="4606" width="9.25" style="10"/>
    <col min="4607" max="4607" width="12.75" style="10" customWidth="1"/>
    <col min="4608" max="4608" width="34.75" style="10" customWidth="1"/>
    <col min="4609" max="4609" width="2.375" style="10" customWidth="1"/>
    <col min="4610" max="4610" width="8.625" style="10" customWidth="1"/>
    <col min="4611" max="4611" width="8.25" style="10" customWidth="1"/>
    <col min="4612" max="4613" width="17.75" style="10" customWidth="1"/>
    <col min="4614" max="4614" width="0.375" style="10" customWidth="1"/>
    <col min="4615" max="4615" width="12.25" style="10" bestFit="1" customWidth="1"/>
    <col min="4616" max="4862" width="9.25" style="10"/>
    <col min="4863" max="4863" width="12.75" style="10" customWidth="1"/>
    <col min="4864" max="4864" width="34.75" style="10" customWidth="1"/>
    <col min="4865" max="4865" width="2.375" style="10" customWidth="1"/>
    <col min="4866" max="4866" width="8.625" style="10" customWidth="1"/>
    <col min="4867" max="4867" width="8.25" style="10" customWidth="1"/>
    <col min="4868" max="4869" width="17.75" style="10" customWidth="1"/>
    <col min="4870" max="4870" width="0.375" style="10" customWidth="1"/>
    <col min="4871" max="4871" width="12.25" style="10" bestFit="1" customWidth="1"/>
    <col min="4872" max="5118" width="9.25" style="10"/>
    <col min="5119" max="5119" width="12.75" style="10" customWidth="1"/>
    <col min="5120" max="5120" width="34.75" style="10" customWidth="1"/>
    <col min="5121" max="5121" width="2.375" style="10" customWidth="1"/>
    <col min="5122" max="5122" width="8.625" style="10" customWidth="1"/>
    <col min="5123" max="5123" width="8.25" style="10" customWidth="1"/>
    <col min="5124" max="5125" width="17.75" style="10" customWidth="1"/>
    <col min="5126" max="5126" width="0.375" style="10" customWidth="1"/>
    <col min="5127" max="5127" width="12.25" style="10" bestFit="1" customWidth="1"/>
    <col min="5128" max="5374" width="9.25" style="10"/>
    <col min="5375" max="5375" width="12.75" style="10" customWidth="1"/>
    <col min="5376" max="5376" width="34.75" style="10" customWidth="1"/>
    <col min="5377" max="5377" width="2.375" style="10" customWidth="1"/>
    <col min="5378" max="5378" width="8.625" style="10" customWidth="1"/>
    <col min="5379" max="5379" width="8.25" style="10" customWidth="1"/>
    <col min="5380" max="5381" width="17.75" style="10" customWidth="1"/>
    <col min="5382" max="5382" width="0.375" style="10" customWidth="1"/>
    <col min="5383" max="5383" width="12.25" style="10" bestFit="1" customWidth="1"/>
    <col min="5384" max="5630" width="9.25" style="10"/>
    <col min="5631" max="5631" width="12.75" style="10" customWidth="1"/>
    <col min="5632" max="5632" width="34.75" style="10" customWidth="1"/>
    <col min="5633" max="5633" width="2.375" style="10" customWidth="1"/>
    <col min="5634" max="5634" width="8.625" style="10" customWidth="1"/>
    <col min="5635" max="5635" width="8.25" style="10" customWidth="1"/>
    <col min="5636" max="5637" width="17.75" style="10" customWidth="1"/>
    <col min="5638" max="5638" width="0.375" style="10" customWidth="1"/>
    <col min="5639" max="5639" width="12.25" style="10" bestFit="1" customWidth="1"/>
    <col min="5640" max="5886" width="9.25" style="10"/>
    <col min="5887" max="5887" width="12.75" style="10" customWidth="1"/>
    <col min="5888" max="5888" width="34.75" style="10" customWidth="1"/>
    <col min="5889" max="5889" width="2.375" style="10" customWidth="1"/>
    <col min="5890" max="5890" width="8.625" style="10" customWidth="1"/>
    <col min="5891" max="5891" width="8.25" style="10" customWidth="1"/>
    <col min="5892" max="5893" width="17.75" style="10" customWidth="1"/>
    <col min="5894" max="5894" width="0.375" style="10" customWidth="1"/>
    <col min="5895" max="5895" width="12.25" style="10" bestFit="1" customWidth="1"/>
    <col min="5896" max="6142" width="9.25" style="10"/>
    <col min="6143" max="6143" width="12.75" style="10" customWidth="1"/>
    <col min="6144" max="6144" width="34.75" style="10" customWidth="1"/>
    <col min="6145" max="6145" width="2.375" style="10" customWidth="1"/>
    <col min="6146" max="6146" width="8.625" style="10" customWidth="1"/>
    <col min="6147" max="6147" width="8.25" style="10" customWidth="1"/>
    <col min="6148" max="6149" width="17.75" style="10" customWidth="1"/>
    <col min="6150" max="6150" width="0.375" style="10" customWidth="1"/>
    <col min="6151" max="6151" width="12.25" style="10" bestFit="1" customWidth="1"/>
    <col min="6152" max="6398" width="9.25" style="10"/>
    <col min="6399" max="6399" width="12.75" style="10" customWidth="1"/>
    <col min="6400" max="6400" width="34.75" style="10" customWidth="1"/>
    <col min="6401" max="6401" width="2.375" style="10" customWidth="1"/>
    <col min="6402" max="6402" width="8.625" style="10" customWidth="1"/>
    <col min="6403" max="6403" width="8.25" style="10" customWidth="1"/>
    <col min="6404" max="6405" width="17.75" style="10" customWidth="1"/>
    <col min="6406" max="6406" width="0.375" style="10" customWidth="1"/>
    <col min="6407" max="6407" width="12.25" style="10" bestFit="1" customWidth="1"/>
    <col min="6408" max="6654" width="9.25" style="10"/>
    <col min="6655" max="6655" width="12.75" style="10" customWidth="1"/>
    <col min="6656" max="6656" width="34.75" style="10" customWidth="1"/>
    <col min="6657" max="6657" width="2.375" style="10" customWidth="1"/>
    <col min="6658" max="6658" width="8.625" style="10" customWidth="1"/>
    <col min="6659" max="6659" width="8.25" style="10" customWidth="1"/>
    <col min="6660" max="6661" width="17.75" style="10" customWidth="1"/>
    <col min="6662" max="6662" width="0.375" style="10" customWidth="1"/>
    <col min="6663" max="6663" width="12.25" style="10" bestFit="1" customWidth="1"/>
    <col min="6664" max="6910" width="9.25" style="10"/>
    <col min="6911" max="6911" width="12.75" style="10" customWidth="1"/>
    <col min="6912" max="6912" width="34.75" style="10" customWidth="1"/>
    <col min="6913" max="6913" width="2.375" style="10" customWidth="1"/>
    <col min="6914" max="6914" width="8.625" style="10" customWidth="1"/>
    <col min="6915" max="6915" width="8.25" style="10" customWidth="1"/>
    <col min="6916" max="6917" width="17.75" style="10" customWidth="1"/>
    <col min="6918" max="6918" width="0.375" style="10" customWidth="1"/>
    <col min="6919" max="6919" width="12.25" style="10" bestFit="1" customWidth="1"/>
    <col min="6920" max="7166" width="9.25" style="10"/>
    <col min="7167" max="7167" width="12.75" style="10" customWidth="1"/>
    <col min="7168" max="7168" width="34.75" style="10" customWidth="1"/>
    <col min="7169" max="7169" width="2.375" style="10" customWidth="1"/>
    <col min="7170" max="7170" width="8.625" style="10" customWidth="1"/>
    <col min="7171" max="7171" width="8.25" style="10" customWidth="1"/>
    <col min="7172" max="7173" width="17.75" style="10" customWidth="1"/>
    <col min="7174" max="7174" width="0.375" style="10" customWidth="1"/>
    <col min="7175" max="7175" width="12.25" style="10" bestFit="1" customWidth="1"/>
    <col min="7176" max="7422" width="9.25" style="10"/>
    <col min="7423" max="7423" width="12.75" style="10" customWidth="1"/>
    <col min="7424" max="7424" width="34.75" style="10" customWidth="1"/>
    <col min="7425" max="7425" width="2.375" style="10" customWidth="1"/>
    <col min="7426" max="7426" width="8.625" style="10" customWidth="1"/>
    <col min="7427" max="7427" width="8.25" style="10" customWidth="1"/>
    <col min="7428" max="7429" width="17.75" style="10" customWidth="1"/>
    <col min="7430" max="7430" width="0.375" style="10" customWidth="1"/>
    <col min="7431" max="7431" width="12.25" style="10" bestFit="1" customWidth="1"/>
    <col min="7432" max="7678" width="9.25" style="10"/>
    <col min="7679" max="7679" width="12.75" style="10" customWidth="1"/>
    <col min="7680" max="7680" width="34.75" style="10" customWidth="1"/>
    <col min="7681" max="7681" width="2.375" style="10" customWidth="1"/>
    <col min="7682" max="7682" width="8.625" style="10" customWidth="1"/>
    <col min="7683" max="7683" width="8.25" style="10" customWidth="1"/>
    <col min="7684" max="7685" width="17.75" style="10" customWidth="1"/>
    <col min="7686" max="7686" width="0.375" style="10" customWidth="1"/>
    <col min="7687" max="7687" width="12.25" style="10" bestFit="1" customWidth="1"/>
    <col min="7688" max="7934" width="9.25" style="10"/>
    <col min="7935" max="7935" width="12.75" style="10" customWidth="1"/>
    <col min="7936" max="7936" width="34.75" style="10" customWidth="1"/>
    <col min="7937" max="7937" width="2.375" style="10" customWidth="1"/>
    <col min="7938" max="7938" width="8.625" style="10" customWidth="1"/>
    <col min="7939" max="7939" width="8.25" style="10" customWidth="1"/>
    <col min="7940" max="7941" width="17.75" style="10" customWidth="1"/>
    <col min="7942" max="7942" width="0.375" style="10" customWidth="1"/>
    <col min="7943" max="7943" width="12.25" style="10" bestFit="1" customWidth="1"/>
    <col min="7944" max="8190" width="9.25" style="10"/>
    <col min="8191" max="8191" width="12.75" style="10" customWidth="1"/>
    <col min="8192" max="8192" width="34.75" style="10" customWidth="1"/>
    <col min="8193" max="8193" width="2.375" style="10" customWidth="1"/>
    <col min="8194" max="8194" width="8.625" style="10" customWidth="1"/>
    <col min="8195" max="8195" width="8.25" style="10" customWidth="1"/>
    <col min="8196" max="8197" width="17.75" style="10" customWidth="1"/>
    <col min="8198" max="8198" width="0.375" style="10" customWidth="1"/>
    <col min="8199" max="8199" width="12.25" style="10" bestFit="1" customWidth="1"/>
    <col min="8200" max="8446" width="9.25" style="10"/>
    <col min="8447" max="8447" width="12.75" style="10" customWidth="1"/>
    <col min="8448" max="8448" width="34.75" style="10" customWidth="1"/>
    <col min="8449" max="8449" width="2.375" style="10" customWidth="1"/>
    <col min="8450" max="8450" width="8.625" style="10" customWidth="1"/>
    <col min="8451" max="8451" width="8.25" style="10" customWidth="1"/>
    <col min="8452" max="8453" width="17.75" style="10" customWidth="1"/>
    <col min="8454" max="8454" width="0.375" style="10" customWidth="1"/>
    <col min="8455" max="8455" width="12.25" style="10" bestFit="1" customWidth="1"/>
    <col min="8456" max="8702" width="9.25" style="10"/>
    <col min="8703" max="8703" width="12.75" style="10" customWidth="1"/>
    <col min="8704" max="8704" width="34.75" style="10" customWidth="1"/>
    <col min="8705" max="8705" width="2.375" style="10" customWidth="1"/>
    <col min="8706" max="8706" width="8.625" style="10" customWidth="1"/>
    <col min="8707" max="8707" width="8.25" style="10" customWidth="1"/>
    <col min="8708" max="8709" width="17.75" style="10" customWidth="1"/>
    <col min="8710" max="8710" width="0.375" style="10" customWidth="1"/>
    <col min="8711" max="8711" width="12.25" style="10" bestFit="1" customWidth="1"/>
    <col min="8712" max="8958" width="9.25" style="10"/>
    <col min="8959" max="8959" width="12.75" style="10" customWidth="1"/>
    <col min="8960" max="8960" width="34.75" style="10" customWidth="1"/>
    <col min="8961" max="8961" width="2.375" style="10" customWidth="1"/>
    <col min="8962" max="8962" width="8.625" style="10" customWidth="1"/>
    <col min="8963" max="8963" width="8.25" style="10" customWidth="1"/>
    <col min="8964" max="8965" width="17.75" style="10" customWidth="1"/>
    <col min="8966" max="8966" width="0.375" style="10" customWidth="1"/>
    <col min="8967" max="8967" width="12.25" style="10" bestFit="1" customWidth="1"/>
    <col min="8968" max="9214" width="9.25" style="10"/>
    <col min="9215" max="9215" width="12.75" style="10" customWidth="1"/>
    <col min="9216" max="9216" width="34.75" style="10" customWidth="1"/>
    <col min="9217" max="9217" width="2.375" style="10" customWidth="1"/>
    <col min="9218" max="9218" width="8.625" style="10" customWidth="1"/>
    <col min="9219" max="9219" width="8.25" style="10" customWidth="1"/>
    <col min="9220" max="9221" width="17.75" style="10" customWidth="1"/>
    <col min="9222" max="9222" width="0.375" style="10" customWidth="1"/>
    <col min="9223" max="9223" width="12.25" style="10" bestFit="1" customWidth="1"/>
    <col min="9224" max="9470" width="9.25" style="10"/>
    <col min="9471" max="9471" width="12.75" style="10" customWidth="1"/>
    <col min="9472" max="9472" width="34.75" style="10" customWidth="1"/>
    <col min="9473" max="9473" width="2.375" style="10" customWidth="1"/>
    <col min="9474" max="9474" width="8.625" style="10" customWidth="1"/>
    <col min="9475" max="9475" width="8.25" style="10" customWidth="1"/>
    <col min="9476" max="9477" width="17.75" style="10" customWidth="1"/>
    <col min="9478" max="9478" width="0.375" style="10" customWidth="1"/>
    <col min="9479" max="9479" width="12.25" style="10" bestFit="1" customWidth="1"/>
    <col min="9480" max="9726" width="9.25" style="10"/>
    <col min="9727" max="9727" width="12.75" style="10" customWidth="1"/>
    <col min="9728" max="9728" width="34.75" style="10" customWidth="1"/>
    <col min="9729" max="9729" width="2.375" style="10" customWidth="1"/>
    <col min="9730" max="9730" width="8.625" style="10" customWidth="1"/>
    <col min="9731" max="9731" width="8.25" style="10" customWidth="1"/>
    <col min="9732" max="9733" width="17.75" style="10" customWidth="1"/>
    <col min="9734" max="9734" width="0.375" style="10" customWidth="1"/>
    <col min="9735" max="9735" width="12.25" style="10" bestFit="1" customWidth="1"/>
    <col min="9736" max="9982" width="9.25" style="10"/>
    <col min="9983" max="9983" width="12.75" style="10" customWidth="1"/>
    <col min="9984" max="9984" width="34.75" style="10" customWidth="1"/>
    <col min="9985" max="9985" width="2.375" style="10" customWidth="1"/>
    <col min="9986" max="9986" width="8.625" style="10" customWidth="1"/>
    <col min="9987" max="9987" width="8.25" style="10" customWidth="1"/>
    <col min="9988" max="9989" width="17.75" style="10" customWidth="1"/>
    <col min="9990" max="9990" width="0.375" style="10" customWidth="1"/>
    <col min="9991" max="9991" width="12.25" style="10" bestFit="1" customWidth="1"/>
    <col min="9992" max="10238" width="9.25" style="10"/>
    <col min="10239" max="10239" width="12.75" style="10" customWidth="1"/>
    <col min="10240" max="10240" width="34.75" style="10" customWidth="1"/>
    <col min="10241" max="10241" width="2.375" style="10" customWidth="1"/>
    <col min="10242" max="10242" width="8.625" style="10" customWidth="1"/>
    <col min="10243" max="10243" width="8.25" style="10" customWidth="1"/>
    <col min="10244" max="10245" width="17.75" style="10" customWidth="1"/>
    <col min="10246" max="10246" width="0.375" style="10" customWidth="1"/>
    <col min="10247" max="10247" width="12.25" style="10" bestFit="1" customWidth="1"/>
    <col min="10248" max="10494" width="9.25" style="10"/>
    <col min="10495" max="10495" width="12.75" style="10" customWidth="1"/>
    <col min="10496" max="10496" width="34.75" style="10" customWidth="1"/>
    <col min="10497" max="10497" width="2.375" style="10" customWidth="1"/>
    <col min="10498" max="10498" width="8.625" style="10" customWidth="1"/>
    <col min="10499" max="10499" width="8.25" style="10" customWidth="1"/>
    <col min="10500" max="10501" width="17.75" style="10" customWidth="1"/>
    <col min="10502" max="10502" width="0.375" style="10" customWidth="1"/>
    <col min="10503" max="10503" width="12.25" style="10" bestFit="1" customWidth="1"/>
    <col min="10504" max="10750" width="9.25" style="10"/>
    <col min="10751" max="10751" width="12.75" style="10" customWidth="1"/>
    <col min="10752" max="10752" width="34.75" style="10" customWidth="1"/>
    <col min="10753" max="10753" width="2.375" style="10" customWidth="1"/>
    <col min="10754" max="10754" width="8.625" style="10" customWidth="1"/>
    <col min="10755" max="10755" width="8.25" style="10" customWidth="1"/>
    <col min="10756" max="10757" width="17.75" style="10" customWidth="1"/>
    <col min="10758" max="10758" width="0.375" style="10" customWidth="1"/>
    <col min="10759" max="10759" width="12.25" style="10" bestFit="1" customWidth="1"/>
    <col min="10760" max="11006" width="9.25" style="10"/>
    <col min="11007" max="11007" width="12.75" style="10" customWidth="1"/>
    <col min="11008" max="11008" width="34.75" style="10" customWidth="1"/>
    <col min="11009" max="11009" width="2.375" style="10" customWidth="1"/>
    <col min="11010" max="11010" width="8.625" style="10" customWidth="1"/>
    <col min="11011" max="11011" width="8.25" style="10" customWidth="1"/>
    <col min="11012" max="11013" width="17.75" style="10" customWidth="1"/>
    <col min="11014" max="11014" width="0.375" style="10" customWidth="1"/>
    <col min="11015" max="11015" width="12.25" style="10" bestFit="1" customWidth="1"/>
    <col min="11016" max="11262" width="9.25" style="10"/>
    <col min="11263" max="11263" width="12.75" style="10" customWidth="1"/>
    <col min="11264" max="11264" width="34.75" style="10" customWidth="1"/>
    <col min="11265" max="11265" width="2.375" style="10" customWidth="1"/>
    <col min="11266" max="11266" width="8.625" style="10" customWidth="1"/>
    <col min="11267" max="11267" width="8.25" style="10" customWidth="1"/>
    <col min="11268" max="11269" width="17.75" style="10" customWidth="1"/>
    <col min="11270" max="11270" width="0.375" style="10" customWidth="1"/>
    <col min="11271" max="11271" width="12.25" style="10" bestFit="1" customWidth="1"/>
    <col min="11272" max="11518" width="9.25" style="10"/>
    <col min="11519" max="11519" width="12.75" style="10" customWidth="1"/>
    <col min="11520" max="11520" width="34.75" style="10" customWidth="1"/>
    <col min="11521" max="11521" width="2.375" style="10" customWidth="1"/>
    <col min="11522" max="11522" width="8.625" style="10" customWidth="1"/>
    <col min="11523" max="11523" width="8.25" style="10" customWidth="1"/>
    <col min="11524" max="11525" width="17.75" style="10" customWidth="1"/>
    <col min="11526" max="11526" width="0.375" style="10" customWidth="1"/>
    <col min="11527" max="11527" width="12.25" style="10" bestFit="1" customWidth="1"/>
    <col min="11528" max="11774" width="9.25" style="10"/>
    <col min="11775" max="11775" width="12.75" style="10" customWidth="1"/>
    <col min="11776" max="11776" width="34.75" style="10" customWidth="1"/>
    <col min="11777" max="11777" width="2.375" style="10" customWidth="1"/>
    <col min="11778" max="11778" width="8.625" style="10" customWidth="1"/>
    <col min="11779" max="11779" width="8.25" style="10" customWidth="1"/>
    <col min="11780" max="11781" width="17.75" style="10" customWidth="1"/>
    <col min="11782" max="11782" width="0.375" style="10" customWidth="1"/>
    <col min="11783" max="11783" width="12.25" style="10" bestFit="1" customWidth="1"/>
    <col min="11784" max="12030" width="9.25" style="10"/>
    <col min="12031" max="12031" width="12.75" style="10" customWidth="1"/>
    <col min="12032" max="12032" width="34.75" style="10" customWidth="1"/>
    <col min="12033" max="12033" width="2.375" style="10" customWidth="1"/>
    <col min="12034" max="12034" width="8.625" style="10" customWidth="1"/>
    <col min="12035" max="12035" width="8.25" style="10" customWidth="1"/>
    <col min="12036" max="12037" width="17.75" style="10" customWidth="1"/>
    <col min="12038" max="12038" width="0.375" style="10" customWidth="1"/>
    <col min="12039" max="12039" width="12.25" style="10" bestFit="1" customWidth="1"/>
    <col min="12040" max="12286" width="9.25" style="10"/>
    <col min="12287" max="12287" width="12.75" style="10" customWidth="1"/>
    <col min="12288" max="12288" width="34.75" style="10" customWidth="1"/>
    <col min="12289" max="12289" width="2.375" style="10" customWidth="1"/>
    <col min="12290" max="12290" width="8.625" style="10" customWidth="1"/>
    <col min="12291" max="12291" width="8.25" style="10" customWidth="1"/>
    <col min="12292" max="12293" width="17.75" style="10" customWidth="1"/>
    <col min="12294" max="12294" width="0.375" style="10" customWidth="1"/>
    <col min="12295" max="12295" width="12.25" style="10" bestFit="1" customWidth="1"/>
    <col min="12296" max="12542" width="9.25" style="10"/>
    <col min="12543" max="12543" width="12.75" style="10" customWidth="1"/>
    <col min="12544" max="12544" width="34.75" style="10" customWidth="1"/>
    <col min="12545" max="12545" width="2.375" style="10" customWidth="1"/>
    <col min="12546" max="12546" width="8.625" style="10" customWidth="1"/>
    <col min="12547" max="12547" width="8.25" style="10" customWidth="1"/>
    <col min="12548" max="12549" width="17.75" style="10" customWidth="1"/>
    <col min="12550" max="12550" width="0.375" style="10" customWidth="1"/>
    <col min="12551" max="12551" width="12.25" style="10" bestFit="1" customWidth="1"/>
    <col min="12552" max="12798" width="9.25" style="10"/>
    <col min="12799" max="12799" width="12.75" style="10" customWidth="1"/>
    <col min="12800" max="12800" width="34.75" style="10" customWidth="1"/>
    <col min="12801" max="12801" width="2.375" style="10" customWidth="1"/>
    <col min="12802" max="12802" width="8.625" style="10" customWidth="1"/>
    <col min="12803" max="12803" width="8.25" style="10" customWidth="1"/>
    <col min="12804" max="12805" width="17.75" style="10" customWidth="1"/>
    <col min="12806" max="12806" width="0.375" style="10" customWidth="1"/>
    <col min="12807" max="12807" width="12.25" style="10" bestFit="1" customWidth="1"/>
    <col min="12808" max="13054" width="9.25" style="10"/>
    <col min="13055" max="13055" width="12.75" style="10" customWidth="1"/>
    <col min="13056" max="13056" width="34.75" style="10" customWidth="1"/>
    <col min="13057" max="13057" width="2.375" style="10" customWidth="1"/>
    <col min="13058" max="13058" width="8.625" style="10" customWidth="1"/>
    <col min="13059" max="13059" width="8.25" style="10" customWidth="1"/>
    <col min="13060" max="13061" width="17.75" style="10" customWidth="1"/>
    <col min="13062" max="13062" width="0.375" style="10" customWidth="1"/>
    <col min="13063" max="13063" width="12.25" style="10" bestFit="1" customWidth="1"/>
    <col min="13064" max="13310" width="9.25" style="10"/>
    <col min="13311" max="13311" width="12.75" style="10" customWidth="1"/>
    <col min="13312" max="13312" width="34.75" style="10" customWidth="1"/>
    <col min="13313" max="13313" width="2.375" style="10" customWidth="1"/>
    <col min="13314" max="13314" width="8.625" style="10" customWidth="1"/>
    <col min="13315" max="13315" width="8.25" style="10" customWidth="1"/>
    <col min="13316" max="13317" width="17.75" style="10" customWidth="1"/>
    <col min="13318" max="13318" width="0.375" style="10" customWidth="1"/>
    <col min="13319" max="13319" width="12.25" style="10" bestFit="1" customWidth="1"/>
    <col min="13320" max="13566" width="9.25" style="10"/>
    <col min="13567" max="13567" width="12.75" style="10" customWidth="1"/>
    <col min="13568" max="13568" width="34.75" style="10" customWidth="1"/>
    <col min="13569" max="13569" width="2.375" style="10" customWidth="1"/>
    <col min="13570" max="13570" width="8.625" style="10" customWidth="1"/>
    <col min="13571" max="13571" width="8.25" style="10" customWidth="1"/>
    <col min="13572" max="13573" width="17.75" style="10" customWidth="1"/>
    <col min="13574" max="13574" width="0.375" style="10" customWidth="1"/>
    <col min="13575" max="13575" width="12.25" style="10" bestFit="1" customWidth="1"/>
    <col min="13576" max="13822" width="9.25" style="10"/>
    <col min="13823" max="13823" width="12.75" style="10" customWidth="1"/>
    <col min="13824" max="13824" width="34.75" style="10" customWidth="1"/>
    <col min="13825" max="13825" width="2.375" style="10" customWidth="1"/>
    <col min="13826" max="13826" width="8.625" style="10" customWidth="1"/>
    <col min="13827" max="13827" width="8.25" style="10" customWidth="1"/>
    <col min="13828" max="13829" width="17.75" style="10" customWidth="1"/>
    <col min="13830" max="13830" width="0.375" style="10" customWidth="1"/>
    <col min="13831" max="13831" width="12.25" style="10" bestFit="1" customWidth="1"/>
    <col min="13832" max="14078" width="9.25" style="10"/>
    <col min="14079" max="14079" width="12.75" style="10" customWidth="1"/>
    <col min="14080" max="14080" width="34.75" style="10" customWidth="1"/>
    <col min="14081" max="14081" width="2.375" style="10" customWidth="1"/>
    <col min="14082" max="14082" width="8.625" style="10" customWidth="1"/>
    <col min="14083" max="14083" width="8.25" style="10" customWidth="1"/>
    <col min="14084" max="14085" width="17.75" style="10" customWidth="1"/>
    <col min="14086" max="14086" width="0.375" style="10" customWidth="1"/>
    <col min="14087" max="14087" width="12.25" style="10" bestFit="1" customWidth="1"/>
    <col min="14088" max="14334" width="9.25" style="10"/>
    <col min="14335" max="14335" width="12.75" style="10" customWidth="1"/>
    <col min="14336" max="14336" width="34.75" style="10" customWidth="1"/>
    <col min="14337" max="14337" width="2.375" style="10" customWidth="1"/>
    <col min="14338" max="14338" width="8.625" style="10" customWidth="1"/>
    <col min="14339" max="14339" width="8.25" style="10" customWidth="1"/>
    <col min="14340" max="14341" width="17.75" style="10" customWidth="1"/>
    <col min="14342" max="14342" width="0.375" style="10" customWidth="1"/>
    <col min="14343" max="14343" width="12.25" style="10" bestFit="1" customWidth="1"/>
    <col min="14344" max="14590" width="9.25" style="10"/>
    <col min="14591" max="14591" width="12.75" style="10" customWidth="1"/>
    <col min="14592" max="14592" width="34.75" style="10" customWidth="1"/>
    <col min="14593" max="14593" width="2.375" style="10" customWidth="1"/>
    <col min="14594" max="14594" width="8.625" style="10" customWidth="1"/>
    <col min="14595" max="14595" width="8.25" style="10" customWidth="1"/>
    <col min="14596" max="14597" width="17.75" style="10" customWidth="1"/>
    <col min="14598" max="14598" width="0.375" style="10" customWidth="1"/>
    <col min="14599" max="14599" width="12.25" style="10" bestFit="1" customWidth="1"/>
    <col min="14600" max="14846" width="9.25" style="10"/>
    <col min="14847" max="14847" width="12.75" style="10" customWidth="1"/>
    <col min="14848" max="14848" width="34.75" style="10" customWidth="1"/>
    <col min="14849" max="14849" width="2.375" style="10" customWidth="1"/>
    <col min="14850" max="14850" width="8.625" style="10" customWidth="1"/>
    <col min="14851" max="14851" width="8.25" style="10" customWidth="1"/>
    <col min="14852" max="14853" width="17.75" style="10" customWidth="1"/>
    <col min="14854" max="14854" width="0.375" style="10" customWidth="1"/>
    <col min="14855" max="14855" width="12.25" style="10" bestFit="1" customWidth="1"/>
    <col min="14856" max="15102" width="9.25" style="10"/>
    <col min="15103" max="15103" width="12.75" style="10" customWidth="1"/>
    <col min="15104" max="15104" width="34.75" style="10" customWidth="1"/>
    <col min="15105" max="15105" width="2.375" style="10" customWidth="1"/>
    <col min="15106" max="15106" width="8.625" style="10" customWidth="1"/>
    <col min="15107" max="15107" width="8.25" style="10" customWidth="1"/>
    <col min="15108" max="15109" width="17.75" style="10" customWidth="1"/>
    <col min="15110" max="15110" width="0.375" style="10" customWidth="1"/>
    <col min="15111" max="15111" width="12.25" style="10" bestFit="1" customWidth="1"/>
    <col min="15112" max="15358" width="9.25" style="10"/>
    <col min="15359" max="15359" width="12.75" style="10" customWidth="1"/>
    <col min="15360" max="15360" width="34.75" style="10" customWidth="1"/>
    <col min="15361" max="15361" width="2.375" style="10" customWidth="1"/>
    <col min="15362" max="15362" width="8.625" style="10" customWidth="1"/>
    <col min="15363" max="15363" width="8.25" style="10" customWidth="1"/>
    <col min="15364" max="15365" width="17.75" style="10" customWidth="1"/>
    <col min="15366" max="15366" width="0.375" style="10" customWidth="1"/>
    <col min="15367" max="15367" width="12.25" style="10" bestFit="1" customWidth="1"/>
    <col min="15368" max="15614" width="9.25" style="10"/>
    <col min="15615" max="15615" width="12.75" style="10" customWidth="1"/>
    <col min="15616" max="15616" width="34.75" style="10" customWidth="1"/>
    <col min="15617" max="15617" width="2.375" style="10" customWidth="1"/>
    <col min="15618" max="15618" width="8.625" style="10" customWidth="1"/>
    <col min="15619" max="15619" width="8.25" style="10" customWidth="1"/>
    <col min="15620" max="15621" width="17.75" style="10" customWidth="1"/>
    <col min="15622" max="15622" width="0.375" style="10" customWidth="1"/>
    <col min="15623" max="15623" width="12.25" style="10" bestFit="1" customWidth="1"/>
    <col min="15624" max="15870" width="9.25" style="10"/>
    <col min="15871" max="15871" width="12.75" style="10" customWidth="1"/>
    <col min="15872" max="15872" width="34.75" style="10" customWidth="1"/>
    <col min="15873" max="15873" width="2.375" style="10" customWidth="1"/>
    <col min="15874" max="15874" width="8.625" style="10" customWidth="1"/>
    <col min="15875" max="15875" width="8.25" style="10" customWidth="1"/>
    <col min="15876" max="15877" width="17.75" style="10" customWidth="1"/>
    <col min="15878" max="15878" width="0.375" style="10" customWidth="1"/>
    <col min="15879" max="15879" width="12.25" style="10" bestFit="1" customWidth="1"/>
    <col min="15880" max="16126" width="9.25" style="10"/>
    <col min="16127" max="16127" width="12.75" style="10" customWidth="1"/>
    <col min="16128" max="16128" width="34.75" style="10" customWidth="1"/>
    <col min="16129" max="16129" width="2.375" style="10" customWidth="1"/>
    <col min="16130" max="16130" width="8.625" style="10" customWidth="1"/>
    <col min="16131" max="16131" width="8.25" style="10" customWidth="1"/>
    <col min="16132" max="16133" width="17.75" style="10" customWidth="1"/>
    <col min="16134" max="16134" width="0.375" style="10" customWidth="1"/>
    <col min="16135" max="16135" width="12.25" style="10" bestFit="1" customWidth="1"/>
    <col min="16136" max="16384" width="9.25" style="10"/>
  </cols>
  <sheetData>
    <row r="1" spans="1:10" ht="20.25" x14ac:dyDescent="0.2">
      <c r="B1" s="102" t="str">
        <f>'7-5'!B1:F1</f>
        <v>شركة أجمل الزهور والأشجار للصناعة</v>
      </c>
      <c r="C1" s="102"/>
      <c r="D1" s="102"/>
      <c r="E1" s="102"/>
      <c r="F1" s="102"/>
      <c r="G1" s="102"/>
      <c r="H1" s="102"/>
      <c r="I1" s="102"/>
      <c r="J1" s="102"/>
    </row>
    <row r="2" spans="1:10" ht="20.25" x14ac:dyDescent="0.2">
      <c r="B2" s="103" t="str">
        <f>'7-5'!B2:F2</f>
        <v>شركة شخص واحد - ذات مسئولية محدودة أجنبية</v>
      </c>
      <c r="C2" s="103"/>
      <c r="D2" s="103"/>
      <c r="E2" s="103"/>
      <c r="F2" s="103"/>
      <c r="G2" s="103"/>
      <c r="H2" s="103"/>
      <c r="I2" s="103"/>
      <c r="J2" s="103"/>
    </row>
    <row r="3" spans="1:10" ht="20.25" x14ac:dyDescent="0.2">
      <c r="B3" s="102" t="str">
        <f>'7-5'!B3:F3</f>
        <v>إيضاحات حول القوائم المالية للسنة المنتهية في 31 ديسمبر 2024م</v>
      </c>
      <c r="C3" s="102"/>
      <c r="D3" s="102"/>
      <c r="E3" s="102"/>
      <c r="F3" s="102"/>
      <c r="G3" s="102"/>
      <c r="H3" s="102"/>
      <c r="I3" s="102"/>
      <c r="J3" s="102"/>
    </row>
    <row r="4" spans="1:10" ht="20.25" x14ac:dyDescent="0.2">
      <c r="B4" s="104" t="str">
        <f>'7-5'!B4:F4</f>
        <v>(جميع المبالغ بالريال السعودي)</v>
      </c>
      <c r="C4" s="104"/>
      <c r="D4" s="104"/>
      <c r="E4" s="104"/>
      <c r="F4" s="104"/>
      <c r="G4" s="104"/>
      <c r="H4" s="104"/>
      <c r="I4" s="104"/>
      <c r="J4" s="104"/>
    </row>
    <row r="5" spans="1:10" s="50" customFormat="1" ht="24.95" customHeight="1" x14ac:dyDescent="0.2">
      <c r="B5" s="48" t="s">
        <v>706</v>
      </c>
      <c r="C5" s="52" t="str">
        <f>'المركز المالي'!B13</f>
        <v>الممتلكات والمعدات ـ صافي</v>
      </c>
    </row>
    <row r="6" spans="1:10" ht="24.95" customHeight="1" x14ac:dyDescent="0.2">
      <c r="A6" s="9"/>
      <c r="B6" s="106"/>
      <c r="C6" s="106"/>
      <c r="D6" s="42" t="s">
        <v>610</v>
      </c>
      <c r="E6" s="41"/>
      <c r="F6" s="42" t="s">
        <v>677</v>
      </c>
      <c r="G6" s="41"/>
      <c r="H6" s="42" t="s">
        <v>718</v>
      </c>
      <c r="I6" s="41"/>
      <c r="J6" s="42" t="s">
        <v>12</v>
      </c>
    </row>
    <row r="7" spans="1:10" ht="24.95" customHeight="1" x14ac:dyDescent="0.2">
      <c r="B7" s="108" t="s">
        <v>16</v>
      </c>
      <c r="C7" s="108"/>
      <c r="D7" s="40"/>
      <c r="E7" s="40"/>
      <c r="F7" s="40"/>
      <c r="G7" s="40"/>
      <c r="H7" s="40"/>
      <c r="I7" s="40"/>
      <c r="J7" s="40"/>
    </row>
    <row r="8" spans="1:10" ht="24.95" customHeight="1" x14ac:dyDescent="0.2">
      <c r="A8" s="10" t="s">
        <v>4</v>
      </c>
      <c r="B8" s="106" t="s">
        <v>675</v>
      </c>
      <c r="C8" s="106"/>
      <c r="D8" s="37">
        <f>'ميزان المراجعة'!C8</f>
        <v>73000</v>
      </c>
      <c r="E8" s="37"/>
      <c r="F8" s="37">
        <f>'ميزان المراجعة'!C9</f>
        <v>65000</v>
      </c>
      <c r="G8" s="37"/>
      <c r="H8" s="37">
        <f>'ميزان المراجعة'!C10</f>
        <v>62000</v>
      </c>
      <c r="I8" s="37"/>
      <c r="J8" s="39">
        <f>ROUND(SUM(D8:I8),0)</f>
        <v>200000</v>
      </c>
    </row>
    <row r="9" spans="1:10" ht="24.95" customHeight="1" x14ac:dyDescent="0.2">
      <c r="B9" s="106" t="s">
        <v>13</v>
      </c>
      <c r="C9" s="106"/>
      <c r="D9" s="39">
        <f>'ميزان المراجعة'!E8</f>
        <v>0</v>
      </c>
      <c r="E9" s="37"/>
      <c r="F9" s="37">
        <f>'ميزان المراجعة'!E9</f>
        <v>55000</v>
      </c>
      <c r="G9" s="37"/>
      <c r="H9" s="37">
        <f>'ميزان المراجعة'!E10</f>
        <v>23383</v>
      </c>
      <c r="I9" s="37"/>
      <c r="J9" s="39">
        <f>ROUND(SUM(D9:I9),0)</f>
        <v>78383</v>
      </c>
    </row>
    <row r="10" spans="1:10" ht="24.95" customHeight="1" thickBot="1" x14ac:dyDescent="0.25">
      <c r="B10" s="106" t="s">
        <v>674</v>
      </c>
      <c r="C10" s="106"/>
      <c r="D10" s="77">
        <f>ROUND(SUM(D8:D9),0)</f>
        <v>73000</v>
      </c>
      <c r="E10" s="37"/>
      <c r="F10" s="77">
        <f>ROUND(SUM(F8:F9),0)</f>
        <v>120000</v>
      </c>
      <c r="G10" s="37"/>
      <c r="H10" s="77">
        <f>ROUND(SUM(H8:H9),0)</f>
        <v>85383</v>
      </c>
      <c r="I10" s="37"/>
      <c r="J10" s="77">
        <f>ROUND(SUM(J8:J9),0)</f>
        <v>278383</v>
      </c>
    </row>
    <row r="11" spans="1:10" ht="24.95" customHeight="1" thickTop="1" x14ac:dyDescent="0.2">
      <c r="B11" s="108" t="s">
        <v>719</v>
      </c>
      <c r="C11" s="108"/>
      <c r="D11" s="37"/>
      <c r="E11" s="37"/>
      <c r="F11" s="37"/>
      <c r="G11" s="37"/>
      <c r="H11" s="37"/>
      <c r="I11" s="37"/>
      <c r="J11" s="39"/>
    </row>
    <row r="12" spans="1:10" ht="24.95" customHeight="1" x14ac:dyDescent="0.2">
      <c r="B12" s="106" t="str">
        <f>B8</f>
        <v>الرصيد في 01 يناير 2024م</v>
      </c>
      <c r="C12" s="106"/>
      <c r="D12" s="37">
        <f>'ميزان المراجعة'!D11</f>
        <v>7300</v>
      </c>
      <c r="E12" s="37"/>
      <c r="F12" s="37">
        <f>'ميزان المراجعة'!D12</f>
        <v>13000</v>
      </c>
      <c r="G12" s="37"/>
      <c r="H12" s="37">
        <f>'ميزان المراجعة'!D13</f>
        <v>12400</v>
      </c>
      <c r="I12" s="37"/>
      <c r="J12" s="39">
        <f>ROUND(SUM(D12:I12),0)</f>
        <v>32700</v>
      </c>
    </row>
    <row r="13" spans="1:10" ht="24.95" customHeight="1" x14ac:dyDescent="0.2">
      <c r="B13" s="106" t="s">
        <v>13</v>
      </c>
      <c r="C13" s="106"/>
      <c r="D13" s="37">
        <f>'ميزان المراجعة'!F11</f>
        <v>7300</v>
      </c>
      <c r="E13" s="37"/>
      <c r="F13" s="37">
        <f>'ميزان المراجعة'!F12</f>
        <v>13301</v>
      </c>
      <c r="G13" s="37"/>
      <c r="H13" s="37">
        <f>'ميزان المراجعة'!F13</f>
        <v>11089</v>
      </c>
      <c r="I13" s="37"/>
      <c r="J13" s="39">
        <f>ROUND(SUM(D13:I13),0)</f>
        <v>31690</v>
      </c>
    </row>
    <row r="14" spans="1:10" ht="24.95" customHeight="1" thickBot="1" x14ac:dyDescent="0.25">
      <c r="B14" s="106" t="str">
        <f>B10</f>
        <v>في 31 ديسمبر 2024م</v>
      </c>
      <c r="C14" s="106"/>
      <c r="D14" s="77">
        <f>ROUND(SUM(D12:D13),0)</f>
        <v>14600</v>
      </c>
      <c r="E14" s="37"/>
      <c r="F14" s="77">
        <f>ROUND(SUM(F12:F13),0)</f>
        <v>26301</v>
      </c>
      <c r="G14" s="37"/>
      <c r="H14" s="77">
        <f>ROUND(SUM(H12:H13),0)</f>
        <v>23489</v>
      </c>
      <c r="I14" s="37"/>
      <c r="J14" s="77">
        <f>ROUND(SUM(J12:J13),0)</f>
        <v>64390</v>
      </c>
    </row>
    <row r="15" spans="1:10" ht="24.95" customHeight="1" thickTop="1" x14ac:dyDescent="0.2">
      <c r="B15" s="108" t="s">
        <v>14</v>
      </c>
      <c r="C15" s="108"/>
      <c r="D15" s="37"/>
      <c r="E15" s="37"/>
      <c r="F15" s="37"/>
      <c r="G15" s="37"/>
      <c r="H15" s="37"/>
      <c r="I15" s="37"/>
      <c r="J15" s="39"/>
    </row>
    <row r="16" spans="1:10" ht="24.95" customHeight="1" thickBot="1" x14ac:dyDescent="0.25">
      <c r="B16" s="109" t="str">
        <f>B14</f>
        <v>في 31 ديسمبر 2024م</v>
      </c>
      <c r="C16" s="109"/>
      <c r="D16" s="77">
        <f>D10-D14</f>
        <v>58400</v>
      </c>
      <c r="E16" s="37"/>
      <c r="F16" s="77">
        <f>F10-F14</f>
        <v>93699</v>
      </c>
      <c r="G16" s="37"/>
      <c r="H16" s="77">
        <f>H10-H14</f>
        <v>61894</v>
      </c>
      <c r="I16" s="37"/>
      <c r="J16" s="77">
        <f>ROUND(J10-J14,0)</f>
        <v>213993</v>
      </c>
    </row>
    <row r="17" spans="2:10" ht="24.95" customHeight="1" thickTop="1" thickBot="1" x14ac:dyDescent="0.25">
      <c r="B17" s="109" t="s">
        <v>676</v>
      </c>
      <c r="C17" s="109"/>
      <c r="D17" s="77">
        <f>D8-D12</f>
        <v>65700</v>
      </c>
      <c r="E17" s="37"/>
      <c r="F17" s="77">
        <f>F8-F12</f>
        <v>52000</v>
      </c>
      <c r="G17" s="37"/>
      <c r="H17" s="77">
        <f>H8-H12</f>
        <v>49600</v>
      </c>
      <c r="I17" s="37"/>
      <c r="J17" s="77">
        <f>ROUND(J8-J12,0)</f>
        <v>167300</v>
      </c>
    </row>
    <row r="18" spans="2:10" ht="24.95" customHeight="1" thickTop="1" x14ac:dyDescent="0.2"/>
    <row r="19" spans="2:10" ht="24.95" customHeight="1" x14ac:dyDescent="0.2"/>
    <row r="20" spans="2:10" ht="23.25" customHeight="1" x14ac:dyDescent="0.2"/>
    <row r="21" spans="2:10" ht="20.25" x14ac:dyDescent="0.2">
      <c r="B21" s="101">
        <f>'7-5'!B31:F31+1</f>
        <v>18</v>
      </c>
      <c r="C21" s="101"/>
      <c r="D21" s="101"/>
      <c r="E21" s="101"/>
      <c r="F21" s="101"/>
      <c r="G21" s="101"/>
      <c r="H21" s="101"/>
      <c r="I21" s="101"/>
      <c r="J21" s="101"/>
    </row>
  </sheetData>
  <mergeCells count="17">
    <mergeCell ref="B14:C14"/>
    <mergeCell ref="B15:C15"/>
    <mergeCell ref="B16:C16"/>
    <mergeCell ref="B17:C17"/>
    <mergeCell ref="B21:J21"/>
    <mergeCell ref="B1:J1"/>
    <mergeCell ref="B2:J2"/>
    <mergeCell ref="B3:J3"/>
    <mergeCell ref="B4:J4"/>
    <mergeCell ref="B6:C6"/>
    <mergeCell ref="B12:C12"/>
    <mergeCell ref="B13:C13"/>
    <mergeCell ref="B7:C7"/>
    <mergeCell ref="B8:C8"/>
    <mergeCell ref="B9:C9"/>
    <mergeCell ref="B10:C10"/>
    <mergeCell ref="B11:C11"/>
  </mergeCells>
  <pageMargins left="0.39370078740157483" right="1.71" top="0.78740157480314965" bottom="0" header="0.39370078740157483" footer="0.19685039370078741"/>
  <pageSetup paperSize="9" firstPageNumber="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F31"/>
  <sheetViews>
    <sheetView rightToLeft="1" view="pageBreakPreview" zoomScale="130" zoomScaleNormal="85" zoomScaleSheetLayoutView="130" workbookViewId="0">
      <selection activeCell="D17" sqref="D17"/>
    </sheetView>
  </sheetViews>
  <sheetFormatPr defaultColWidth="9.25" defaultRowHeight="20.25" x14ac:dyDescent="0.2"/>
  <cols>
    <col min="1" max="1" width="1.375" style="47" customWidth="1"/>
    <col min="2" max="2" width="3.5" style="47" bestFit="1" customWidth="1"/>
    <col min="3" max="3" width="39.125" style="47" customWidth="1"/>
    <col min="4" max="4" width="13.875" style="11" customWidth="1"/>
    <col min="5" max="5" width="1.625" style="47" customWidth="1"/>
    <col min="6" max="6" width="13.125" style="47" customWidth="1"/>
    <col min="7" max="248" width="9.25" style="47"/>
    <col min="249" max="249" width="12.75" style="47" customWidth="1"/>
    <col min="250" max="250" width="21.75" style="47" customWidth="1"/>
    <col min="251" max="251" width="11.25" style="47" customWidth="1"/>
    <col min="252" max="252" width="15.25" style="47" bestFit="1" customWidth="1"/>
    <col min="253" max="256" width="17.75" style="47" customWidth="1"/>
    <col min="257" max="257" width="14.125" style="47" customWidth="1"/>
    <col min="258" max="258" width="13.75" style="47" bestFit="1" customWidth="1"/>
    <col min="259" max="259" width="16" style="47" bestFit="1" customWidth="1"/>
    <col min="260" max="260" width="12.25" style="47" bestFit="1" customWidth="1"/>
    <col min="261" max="504" width="9.25" style="47"/>
    <col min="505" max="505" width="12.75" style="47" customWidth="1"/>
    <col min="506" max="506" width="21.75" style="47" customWidth="1"/>
    <col min="507" max="507" width="11.25" style="47" customWidth="1"/>
    <col min="508" max="508" width="15.25" style="47" bestFit="1" customWidth="1"/>
    <col min="509" max="512" width="17.75" style="47" customWidth="1"/>
    <col min="513" max="513" width="14.125" style="47" customWidth="1"/>
    <col min="514" max="514" width="13.75" style="47" bestFit="1" customWidth="1"/>
    <col min="515" max="515" width="16" style="47" bestFit="1" customWidth="1"/>
    <col min="516" max="516" width="12.25" style="47" bestFit="1" customWidth="1"/>
    <col min="517" max="760" width="9.25" style="47"/>
    <col min="761" max="761" width="12.75" style="47" customWidth="1"/>
    <col min="762" max="762" width="21.75" style="47" customWidth="1"/>
    <col min="763" max="763" width="11.25" style="47" customWidth="1"/>
    <col min="764" max="764" width="15.25" style="47" bestFit="1" customWidth="1"/>
    <col min="765" max="768" width="17.75" style="47" customWidth="1"/>
    <col min="769" max="769" width="14.125" style="47" customWidth="1"/>
    <col min="770" max="770" width="13.75" style="47" bestFit="1" customWidth="1"/>
    <col min="771" max="771" width="16" style="47" bestFit="1" customWidth="1"/>
    <col min="772" max="772" width="12.25" style="47" bestFit="1" customWidth="1"/>
    <col min="773" max="1016" width="9.25" style="47"/>
    <col min="1017" max="1017" width="12.75" style="47" customWidth="1"/>
    <col min="1018" max="1018" width="21.75" style="47" customWidth="1"/>
    <col min="1019" max="1019" width="11.25" style="47" customWidth="1"/>
    <col min="1020" max="1020" width="15.25" style="47" bestFit="1" customWidth="1"/>
    <col min="1021" max="1024" width="17.75" style="47" customWidth="1"/>
    <col min="1025" max="1025" width="14.125" style="47" customWidth="1"/>
    <col min="1026" max="1026" width="13.75" style="47" bestFit="1" customWidth="1"/>
    <col min="1027" max="1027" width="16" style="47" bestFit="1" customWidth="1"/>
    <col min="1028" max="1028" width="12.25" style="47" bestFit="1" customWidth="1"/>
    <col min="1029" max="1272" width="9.25" style="47"/>
    <col min="1273" max="1273" width="12.75" style="47" customWidth="1"/>
    <col min="1274" max="1274" width="21.75" style="47" customWidth="1"/>
    <col min="1275" max="1275" width="11.25" style="47" customWidth="1"/>
    <col min="1276" max="1276" width="15.25" style="47" bestFit="1" customWidth="1"/>
    <col min="1277" max="1280" width="17.75" style="47" customWidth="1"/>
    <col min="1281" max="1281" width="14.125" style="47" customWidth="1"/>
    <col min="1282" max="1282" width="13.75" style="47" bestFit="1" customWidth="1"/>
    <col min="1283" max="1283" width="16" style="47" bestFit="1" customWidth="1"/>
    <col min="1284" max="1284" width="12.25" style="47" bestFit="1" customWidth="1"/>
    <col min="1285" max="1528" width="9.25" style="47"/>
    <col min="1529" max="1529" width="12.75" style="47" customWidth="1"/>
    <col min="1530" max="1530" width="21.75" style="47" customWidth="1"/>
    <col min="1531" max="1531" width="11.25" style="47" customWidth="1"/>
    <col min="1532" max="1532" width="15.25" style="47" bestFit="1" customWidth="1"/>
    <col min="1533" max="1536" width="17.75" style="47" customWidth="1"/>
    <col min="1537" max="1537" width="14.125" style="47" customWidth="1"/>
    <col min="1538" max="1538" width="13.75" style="47" bestFit="1" customWidth="1"/>
    <col min="1539" max="1539" width="16" style="47" bestFit="1" customWidth="1"/>
    <col min="1540" max="1540" width="12.25" style="47" bestFit="1" customWidth="1"/>
    <col min="1541" max="1784" width="9.25" style="47"/>
    <col min="1785" max="1785" width="12.75" style="47" customWidth="1"/>
    <col min="1786" max="1786" width="21.75" style="47" customWidth="1"/>
    <col min="1787" max="1787" width="11.25" style="47" customWidth="1"/>
    <col min="1788" max="1788" width="15.25" style="47" bestFit="1" customWidth="1"/>
    <col min="1789" max="1792" width="17.75" style="47" customWidth="1"/>
    <col min="1793" max="1793" width="14.125" style="47" customWidth="1"/>
    <col min="1794" max="1794" width="13.75" style="47" bestFit="1" customWidth="1"/>
    <col min="1795" max="1795" width="16" style="47" bestFit="1" customWidth="1"/>
    <col min="1796" max="1796" width="12.25" style="47" bestFit="1" customWidth="1"/>
    <col min="1797" max="2040" width="9.25" style="47"/>
    <col min="2041" max="2041" width="12.75" style="47" customWidth="1"/>
    <col min="2042" max="2042" width="21.75" style="47" customWidth="1"/>
    <col min="2043" max="2043" width="11.25" style="47" customWidth="1"/>
    <col min="2044" max="2044" width="15.25" style="47" bestFit="1" customWidth="1"/>
    <col min="2045" max="2048" width="17.75" style="47" customWidth="1"/>
    <col min="2049" max="2049" width="14.125" style="47" customWidth="1"/>
    <col min="2050" max="2050" width="13.75" style="47" bestFit="1" customWidth="1"/>
    <col min="2051" max="2051" width="16" style="47" bestFit="1" customWidth="1"/>
    <col min="2052" max="2052" width="12.25" style="47" bestFit="1" customWidth="1"/>
    <col min="2053" max="2296" width="9.25" style="47"/>
    <col min="2297" max="2297" width="12.75" style="47" customWidth="1"/>
    <col min="2298" max="2298" width="21.75" style="47" customWidth="1"/>
    <col min="2299" max="2299" width="11.25" style="47" customWidth="1"/>
    <col min="2300" max="2300" width="15.25" style="47" bestFit="1" customWidth="1"/>
    <col min="2301" max="2304" width="17.75" style="47" customWidth="1"/>
    <col min="2305" max="2305" width="14.125" style="47" customWidth="1"/>
    <col min="2306" max="2306" width="13.75" style="47" bestFit="1" customWidth="1"/>
    <col min="2307" max="2307" width="16" style="47" bestFit="1" customWidth="1"/>
    <col min="2308" max="2308" width="12.25" style="47" bestFit="1" customWidth="1"/>
    <col min="2309" max="2552" width="9.25" style="47"/>
    <col min="2553" max="2553" width="12.75" style="47" customWidth="1"/>
    <col min="2554" max="2554" width="21.75" style="47" customWidth="1"/>
    <col min="2555" max="2555" width="11.25" style="47" customWidth="1"/>
    <col min="2556" max="2556" width="15.25" style="47" bestFit="1" customWidth="1"/>
    <col min="2557" max="2560" width="17.75" style="47" customWidth="1"/>
    <col min="2561" max="2561" width="14.125" style="47" customWidth="1"/>
    <col min="2562" max="2562" width="13.75" style="47" bestFit="1" customWidth="1"/>
    <col min="2563" max="2563" width="16" style="47" bestFit="1" customWidth="1"/>
    <col min="2564" max="2564" width="12.25" style="47" bestFit="1" customWidth="1"/>
    <col min="2565" max="2808" width="9.25" style="47"/>
    <col min="2809" max="2809" width="12.75" style="47" customWidth="1"/>
    <col min="2810" max="2810" width="21.75" style="47" customWidth="1"/>
    <col min="2811" max="2811" width="11.25" style="47" customWidth="1"/>
    <col min="2812" max="2812" width="15.25" style="47" bestFit="1" customWidth="1"/>
    <col min="2813" max="2816" width="17.75" style="47" customWidth="1"/>
    <col min="2817" max="2817" width="14.125" style="47" customWidth="1"/>
    <col min="2818" max="2818" width="13.75" style="47" bestFit="1" customWidth="1"/>
    <col min="2819" max="2819" width="16" style="47" bestFit="1" customWidth="1"/>
    <col min="2820" max="2820" width="12.25" style="47" bestFit="1" customWidth="1"/>
    <col min="2821" max="3064" width="9.25" style="47"/>
    <col min="3065" max="3065" width="12.75" style="47" customWidth="1"/>
    <col min="3066" max="3066" width="21.75" style="47" customWidth="1"/>
    <col min="3067" max="3067" width="11.25" style="47" customWidth="1"/>
    <col min="3068" max="3068" width="15.25" style="47" bestFit="1" customWidth="1"/>
    <col min="3069" max="3072" width="17.75" style="47" customWidth="1"/>
    <col min="3073" max="3073" width="14.125" style="47" customWidth="1"/>
    <col min="3074" max="3074" width="13.75" style="47" bestFit="1" customWidth="1"/>
    <col min="3075" max="3075" width="16" style="47" bestFit="1" customWidth="1"/>
    <col min="3076" max="3076" width="12.25" style="47" bestFit="1" customWidth="1"/>
    <col min="3077" max="3320" width="9.25" style="47"/>
    <col min="3321" max="3321" width="12.75" style="47" customWidth="1"/>
    <col min="3322" max="3322" width="21.75" style="47" customWidth="1"/>
    <col min="3323" max="3323" width="11.25" style="47" customWidth="1"/>
    <col min="3324" max="3324" width="15.25" style="47" bestFit="1" customWidth="1"/>
    <col min="3325" max="3328" width="17.75" style="47" customWidth="1"/>
    <col min="3329" max="3329" width="14.125" style="47" customWidth="1"/>
    <col min="3330" max="3330" width="13.75" style="47" bestFit="1" customWidth="1"/>
    <col min="3331" max="3331" width="16" style="47" bestFit="1" customWidth="1"/>
    <col min="3332" max="3332" width="12.25" style="47" bestFit="1" customWidth="1"/>
    <col min="3333" max="3576" width="9.25" style="47"/>
    <col min="3577" max="3577" width="12.75" style="47" customWidth="1"/>
    <col min="3578" max="3578" width="21.75" style="47" customWidth="1"/>
    <col min="3579" max="3579" width="11.25" style="47" customWidth="1"/>
    <col min="3580" max="3580" width="15.25" style="47" bestFit="1" customWidth="1"/>
    <col min="3581" max="3584" width="17.75" style="47" customWidth="1"/>
    <col min="3585" max="3585" width="14.125" style="47" customWidth="1"/>
    <col min="3586" max="3586" width="13.75" style="47" bestFit="1" customWidth="1"/>
    <col min="3587" max="3587" width="16" style="47" bestFit="1" customWidth="1"/>
    <col min="3588" max="3588" width="12.25" style="47" bestFit="1" customWidth="1"/>
    <col min="3589" max="3832" width="9.25" style="47"/>
    <col min="3833" max="3833" width="12.75" style="47" customWidth="1"/>
    <col min="3834" max="3834" width="21.75" style="47" customWidth="1"/>
    <col min="3835" max="3835" width="11.25" style="47" customWidth="1"/>
    <col min="3836" max="3836" width="15.25" style="47" bestFit="1" customWidth="1"/>
    <col min="3837" max="3840" width="17.75" style="47" customWidth="1"/>
    <col min="3841" max="3841" width="14.125" style="47" customWidth="1"/>
    <col min="3842" max="3842" width="13.75" style="47" bestFit="1" customWidth="1"/>
    <col min="3843" max="3843" width="16" style="47" bestFit="1" customWidth="1"/>
    <col min="3844" max="3844" width="12.25" style="47" bestFit="1" customWidth="1"/>
    <col min="3845" max="4088" width="9.25" style="47"/>
    <col min="4089" max="4089" width="12.75" style="47" customWidth="1"/>
    <col min="4090" max="4090" width="21.75" style="47" customWidth="1"/>
    <col min="4091" max="4091" width="11.25" style="47" customWidth="1"/>
    <col min="4092" max="4092" width="15.25" style="47" bestFit="1" customWidth="1"/>
    <col min="4093" max="4096" width="17.75" style="47" customWidth="1"/>
    <col min="4097" max="4097" width="14.125" style="47" customWidth="1"/>
    <col min="4098" max="4098" width="13.75" style="47" bestFit="1" customWidth="1"/>
    <col min="4099" max="4099" width="16" style="47" bestFit="1" customWidth="1"/>
    <col min="4100" max="4100" width="12.25" style="47" bestFit="1" customWidth="1"/>
    <col min="4101" max="4344" width="9.25" style="47"/>
    <col min="4345" max="4345" width="12.75" style="47" customWidth="1"/>
    <col min="4346" max="4346" width="21.75" style="47" customWidth="1"/>
    <col min="4347" max="4347" width="11.25" style="47" customWidth="1"/>
    <col min="4348" max="4348" width="15.25" style="47" bestFit="1" customWidth="1"/>
    <col min="4349" max="4352" width="17.75" style="47" customWidth="1"/>
    <col min="4353" max="4353" width="14.125" style="47" customWidth="1"/>
    <col min="4354" max="4354" width="13.75" style="47" bestFit="1" customWidth="1"/>
    <col min="4355" max="4355" width="16" style="47" bestFit="1" customWidth="1"/>
    <col min="4356" max="4356" width="12.25" style="47" bestFit="1" customWidth="1"/>
    <col min="4357" max="4600" width="9.25" style="47"/>
    <col min="4601" max="4601" width="12.75" style="47" customWidth="1"/>
    <col min="4602" max="4602" width="21.75" style="47" customWidth="1"/>
    <col min="4603" max="4603" width="11.25" style="47" customWidth="1"/>
    <col min="4604" max="4604" width="15.25" style="47" bestFit="1" customWidth="1"/>
    <col min="4605" max="4608" width="17.75" style="47" customWidth="1"/>
    <col min="4609" max="4609" width="14.125" style="47" customWidth="1"/>
    <col min="4610" max="4610" width="13.75" style="47" bestFit="1" customWidth="1"/>
    <col min="4611" max="4611" width="16" style="47" bestFit="1" customWidth="1"/>
    <col min="4612" max="4612" width="12.25" style="47" bestFit="1" customWidth="1"/>
    <col min="4613" max="4856" width="9.25" style="47"/>
    <col min="4857" max="4857" width="12.75" style="47" customWidth="1"/>
    <col min="4858" max="4858" width="21.75" style="47" customWidth="1"/>
    <col min="4859" max="4859" width="11.25" style="47" customWidth="1"/>
    <col min="4860" max="4860" width="15.25" style="47" bestFit="1" customWidth="1"/>
    <col min="4861" max="4864" width="17.75" style="47" customWidth="1"/>
    <col min="4865" max="4865" width="14.125" style="47" customWidth="1"/>
    <col min="4866" max="4866" width="13.75" style="47" bestFit="1" customWidth="1"/>
    <col min="4867" max="4867" width="16" style="47" bestFit="1" customWidth="1"/>
    <col min="4868" max="4868" width="12.25" style="47" bestFit="1" customWidth="1"/>
    <col min="4869" max="5112" width="9.25" style="47"/>
    <col min="5113" max="5113" width="12.75" style="47" customWidth="1"/>
    <col min="5114" max="5114" width="21.75" style="47" customWidth="1"/>
    <col min="5115" max="5115" width="11.25" style="47" customWidth="1"/>
    <col min="5116" max="5116" width="15.25" style="47" bestFit="1" customWidth="1"/>
    <col min="5117" max="5120" width="17.75" style="47" customWidth="1"/>
    <col min="5121" max="5121" width="14.125" style="47" customWidth="1"/>
    <col min="5122" max="5122" width="13.75" style="47" bestFit="1" customWidth="1"/>
    <col min="5123" max="5123" width="16" style="47" bestFit="1" customWidth="1"/>
    <col min="5124" max="5124" width="12.25" style="47" bestFit="1" customWidth="1"/>
    <col min="5125" max="5368" width="9.25" style="47"/>
    <col min="5369" max="5369" width="12.75" style="47" customWidth="1"/>
    <col min="5370" max="5370" width="21.75" style="47" customWidth="1"/>
    <col min="5371" max="5371" width="11.25" style="47" customWidth="1"/>
    <col min="5372" max="5372" width="15.25" style="47" bestFit="1" customWidth="1"/>
    <col min="5373" max="5376" width="17.75" style="47" customWidth="1"/>
    <col min="5377" max="5377" width="14.125" style="47" customWidth="1"/>
    <col min="5378" max="5378" width="13.75" style="47" bestFit="1" customWidth="1"/>
    <col min="5379" max="5379" width="16" style="47" bestFit="1" customWidth="1"/>
    <col min="5380" max="5380" width="12.25" style="47" bestFit="1" customWidth="1"/>
    <col min="5381" max="5624" width="9.25" style="47"/>
    <col min="5625" max="5625" width="12.75" style="47" customWidth="1"/>
    <col min="5626" max="5626" width="21.75" style="47" customWidth="1"/>
    <col min="5627" max="5627" width="11.25" style="47" customWidth="1"/>
    <col min="5628" max="5628" width="15.25" style="47" bestFit="1" customWidth="1"/>
    <col min="5629" max="5632" width="17.75" style="47" customWidth="1"/>
    <col min="5633" max="5633" width="14.125" style="47" customWidth="1"/>
    <col min="5634" max="5634" width="13.75" style="47" bestFit="1" customWidth="1"/>
    <col min="5635" max="5635" width="16" style="47" bestFit="1" customWidth="1"/>
    <col min="5636" max="5636" width="12.25" style="47" bestFit="1" customWidth="1"/>
    <col min="5637" max="5880" width="9.25" style="47"/>
    <col min="5881" max="5881" width="12.75" style="47" customWidth="1"/>
    <col min="5882" max="5882" width="21.75" style="47" customWidth="1"/>
    <col min="5883" max="5883" width="11.25" style="47" customWidth="1"/>
    <col min="5884" max="5884" width="15.25" style="47" bestFit="1" customWidth="1"/>
    <col min="5885" max="5888" width="17.75" style="47" customWidth="1"/>
    <col min="5889" max="5889" width="14.125" style="47" customWidth="1"/>
    <col min="5890" max="5890" width="13.75" style="47" bestFit="1" customWidth="1"/>
    <col min="5891" max="5891" width="16" style="47" bestFit="1" customWidth="1"/>
    <col min="5892" max="5892" width="12.25" style="47" bestFit="1" customWidth="1"/>
    <col min="5893" max="6136" width="9.25" style="47"/>
    <col min="6137" max="6137" width="12.75" style="47" customWidth="1"/>
    <col min="6138" max="6138" width="21.75" style="47" customWidth="1"/>
    <col min="6139" max="6139" width="11.25" style="47" customWidth="1"/>
    <col min="6140" max="6140" width="15.25" style="47" bestFit="1" customWidth="1"/>
    <col min="6141" max="6144" width="17.75" style="47" customWidth="1"/>
    <col min="6145" max="6145" width="14.125" style="47" customWidth="1"/>
    <col min="6146" max="6146" width="13.75" style="47" bestFit="1" customWidth="1"/>
    <col min="6147" max="6147" width="16" style="47" bestFit="1" customWidth="1"/>
    <col min="6148" max="6148" width="12.25" style="47" bestFit="1" customWidth="1"/>
    <col min="6149" max="6392" width="9.25" style="47"/>
    <col min="6393" max="6393" width="12.75" style="47" customWidth="1"/>
    <col min="6394" max="6394" width="21.75" style="47" customWidth="1"/>
    <col min="6395" max="6395" width="11.25" style="47" customWidth="1"/>
    <col min="6396" max="6396" width="15.25" style="47" bestFit="1" customWidth="1"/>
    <col min="6397" max="6400" width="17.75" style="47" customWidth="1"/>
    <col min="6401" max="6401" width="14.125" style="47" customWidth="1"/>
    <col min="6402" max="6402" width="13.75" style="47" bestFit="1" customWidth="1"/>
    <col min="6403" max="6403" width="16" style="47" bestFit="1" customWidth="1"/>
    <col min="6404" max="6404" width="12.25" style="47" bestFit="1" customWidth="1"/>
    <col min="6405" max="6648" width="9.25" style="47"/>
    <col min="6649" max="6649" width="12.75" style="47" customWidth="1"/>
    <col min="6650" max="6650" width="21.75" style="47" customWidth="1"/>
    <col min="6651" max="6651" width="11.25" style="47" customWidth="1"/>
    <col min="6652" max="6652" width="15.25" style="47" bestFit="1" customWidth="1"/>
    <col min="6653" max="6656" width="17.75" style="47" customWidth="1"/>
    <col min="6657" max="6657" width="14.125" style="47" customWidth="1"/>
    <col min="6658" max="6658" width="13.75" style="47" bestFit="1" customWidth="1"/>
    <col min="6659" max="6659" width="16" style="47" bestFit="1" customWidth="1"/>
    <col min="6660" max="6660" width="12.25" style="47" bestFit="1" customWidth="1"/>
    <col min="6661" max="6904" width="9.25" style="47"/>
    <col min="6905" max="6905" width="12.75" style="47" customWidth="1"/>
    <col min="6906" max="6906" width="21.75" style="47" customWidth="1"/>
    <col min="6907" max="6907" width="11.25" style="47" customWidth="1"/>
    <col min="6908" max="6908" width="15.25" style="47" bestFit="1" customWidth="1"/>
    <col min="6909" max="6912" width="17.75" style="47" customWidth="1"/>
    <col min="6913" max="6913" width="14.125" style="47" customWidth="1"/>
    <col min="6914" max="6914" width="13.75" style="47" bestFit="1" customWidth="1"/>
    <col min="6915" max="6915" width="16" style="47" bestFit="1" customWidth="1"/>
    <col min="6916" max="6916" width="12.25" style="47" bestFit="1" customWidth="1"/>
    <col min="6917" max="7160" width="9.25" style="47"/>
    <col min="7161" max="7161" width="12.75" style="47" customWidth="1"/>
    <col min="7162" max="7162" width="21.75" style="47" customWidth="1"/>
    <col min="7163" max="7163" width="11.25" style="47" customWidth="1"/>
    <col min="7164" max="7164" width="15.25" style="47" bestFit="1" customWidth="1"/>
    <col min="7165" max="7168" width="17.75" style="47" customWidth="1"/>
    <col min="7169" max="7169" width="14.125" style="47" customWidth="1"/>
    <col min="7170" max="7170" width="13.75" style="47" bestFit="1" customWidth="1"/>
    <col min="7171" max="7171" width="16" style="47" bestFit="1" customWidth="1"/>
    <col min="7172" max="7172" width="12.25" style="47" bestFit="1" customWidth="1"/>
    <col min="7173" max="7416" width="9.25" style="47"/>
    <col min="7417" max="7417" width="12.75" style="47" customWidth="1"/>
    <col min="7418" max="7418" width="21.75" style="47" customWidth="1"/>
    <col min="7419" max="7419" width="11.25" style="47" customWidth="1"/>
    <col min="7420" max="7420" width="15.25" style="47" bestFit="1" customWidth="1"/>
    <col min="7421" max="7424" width="17.75" style="47" customWidth="1"/>
    <col min="7425" max="7425" width="14.125" style="47" customWidth="1"/>
    <col min="7426" max="7426" width="13.75" style="47" bestFit="1" customWidth="1"/>
    <col min="7427" max="7427" width="16" style="47" bestFit="1" customWidth="1"/>
    <col min="7428" max="7428" width="12.25" style="47" bestFit="1" customWidth="1"/>
    <col min="7429" max="7672" width="9.25" style="47"/>
    <col min="7673" max="7673" width="12.75" style="47" customWidth="1"/>
    <col min="7674" max="7674" width="21.75" style="47" customWidth="1"/>
    <col min="7675" max="7675" width="11.25" style="47" customWidth="1"/>
    <col min="7676" max="7676" width="15.25" style="47" bestFit="1" customWidth="1"/>
    <col min="7677" max="7680" width="17.75" style="47" customWidth="1"/>
    <col min="7681" max="7681" width="14.125" style="47" customWidth="1"/>
    <col min="7682" max="7682" width="13.75" style="47" bestFit="1" customWidth="1"/>
    <col min="7683" max="7683" width="16" style="47" bestFit="1" customWidth="1"/>
    <col min="7684" max="7684" width="12.25" style="47" bestFit="1" customWidth="1"/>
    <col min="7685" max="7928" width="9.25" style="47"/>
    <col min="7929" max="7929" width="12.75" style="47" customWidth="1"/>
    <col min="7930" max="7930" width="21.75" style="47" customWidth="1"/>
    <col min="7931" max="7931" width="11.25" style="47" customWidth="1"/>
    <col min="7932" max="7932" width="15.25" style="47" bestFit="1" customWidth="1"/>
    <col min="7933" max="7936" width="17.75" style="47" customWidth="1"/>
    <col min="7937" max="7937" width="14.125" style="47" customWidth="1"/>
    <col min="7938" max="7938" width="13.75" style="47" bestFit="1" customWidth="1"/>
    <col min="7939" max="7939" width="16" style="47" bestFit="1" customWidth="1"/>
    <col min="7940" max="7940" width="12.25" style="47" bestFit="1" customWidth="1"/>
    <col min="7941" max="8184" width="9.25" style="47"/>
    <col min="8185" max="8185" width="12.75" style="47" customWidth="1"/>
    <col min="8186" max="8186" width="21.75" style="47" customWidth="1"/>
    <col min="8187" max="8187" width="11.25" style="47" customWidth="1"/>
    <col min="8188" max="8188" width="15.25" style="47" bestFit="1" customWidth="1"/>
    <col min="8189" max="8192" width="17.75" style="47" customWidth="1"/>
    <col min="8193" max="8193" width="14.125" style="47" customWidth="1"/>
    <col min="8194" max="8194" width="13.75" style="47" bestFit="1" customWidth="1"/>
    <col min="8195" max="8195" width="16" style="47" bestFit="1" customWidth="1"/>
    <col min="8196" max="8196" width="12.25" style="47" bestFit="1" customWidth="1"/>
    <col min="8197" max="8440" width="9.25" style="47"/>
    <col min="8441" max="8441" width="12.75" style="47" customWidth="1"/>
    <col min="8442" max="8442" width="21.75" style="47" customWidth="1"/>
    <col min="8443" max="8443" width="11.25" style="47" customWidth="1"/>
    <col min="8444" max="8444" width="15.25" style="47" bestFit="1" customWidth="1"/>
    <col min="8445" max="8448" width="17.75" style="47" customWidth="1"/>
    <col min="8449" max="8449" width="14.125" style="47" customWidth="1"/>
    <col min="8450" max="8450" width="13.75" style="47" bestFit="1" customWidth="1"/>
    <col min="8451" max="8451" width="16" style="47" bestFit="1" customWidth="1"/>
    <col min="8452" max="8452" width="12.25" style="47" bestFit="1" customWidth="1"/>
    <col min="8453" max="8696" width="9.25" style="47"/>
    <col min="8697" max="8697" width="12.75" style="47" customWidth="1"/>
    <col min="8698" max="8698" width="21.75" style="47" customWidth="1"/>
    <col min="8699" max="8699" width="11.25" style="47" customWidth="1"/>
    <col min="8700" max="8700" width="15.25" style="47" bestFit="1" customWidth="1"/>
    <col min="8701" max="8704" width="17.75" style="47" customWidth="1"/>
    <col min="8705" max="8705" width="14.125" style="47" customWidth="1"/>
    <col min="8706" max="8706" width="13.75" style="47" bestFit="1" customWidth="1"/>
    <col min="8707" max="8707" width="16" style="47" bestFit="1" customWidth="1"/>
    <col min="8708" max="8708" width="12.25" style="47" bestFit="1" customWidth="1"/>
    <col min="8709" max="8952" width="9.25" style="47"/>
    <col min="8953" max="8953" width="12.75" style="47" customWidth="1"/>
    <col min="8954" max="8954" width="21.75" style="47" customWidth="1"/>
    <col min="8955" max="8955" width="11.25" style="47" customWidth="1"/>
    <col min="8956" max="8956" width="15.25" style="47" bestFit="1" customWidth="1"/>
    <col min="8957" max="8960" width="17.75" style="47" customWidth="1"/>
    <col min="8961" max="8961" width="14.125" style="47" customWidth="1"/>
    <col min="8962" max="8962" width="13.75" style="47" bestFit="1" customWidth="1"/>
    <col min="8963" max="8963" width="16" style="47" bestFit="1" customWidth="1"/>
    <col min="8964" max="8964" width="12.25" style="47" bestFit="1" customWidth="1"/>
    <col min="8965" max="9208" width="9.25" style="47"/>
    <col min="9209" max="9209" width="12.75" style="47" customWidth="1"/>
    <col min="9210" max="9210" width="21.75" style="47" customWidth="1"/>
    <col min="9211" max="9211" width="11.25" style="47" customWidth="1"/>
    <col min="9212" max="9212" width="15.25" style="47" bestFit="1" customWidth="1"/>
    <col min="9213" max="9216" width="17.75" style="47" customWidth="1"/>
    <col min="9217" max="9217" width="14.125" style="47" customWidth="1"/>
    <col min="9218" max="9218" width="13.75" style="47" bestFit="1" customWidth="1"/>
    <col min="9219" max="9219" width="16" style="47" bestFit="1" customWidth="1"/>
    <col min="9220" max="9220" width="12.25" style="47" bestFit="1" customWidth="1"/>
    <col min="9221" max="9464" width="9.25" style="47"/>
    <col min="9465" max="9465" width="12.75" style="47" customWidth="1"/>
    <col min="9466" max="9466" width="21.75" style="47" customWidth="1"/>
    <col min="9467" max="9467" width="11.25" style="47" customWidth="1"/>
    <col min="9468" max="9468" width="15.25" style="47" bestFit="1" customWidth="1"/>
    <col min="9469" max="9472" width="17.75" style="47" customWidth="1"/>
    <col min="9473" max="9473" width="14.125" style="47" customWidth="1"/>
    <col min="9474" max="9474" width="13.75" style="47" bestFit="1" customWidth="1"/>
    <col min="9475" max="9475" width="16" style="47" bestFit="1" customWidth="1"/>
    <col min="9476" max="9476" width="12.25" style="47" bestFit="1" customWidth="1"/>
    <col min="9477" max="9720" width="9.25" style="47"/>
    <col min="9721" max="9721" width="12.75" style="47" customWidth="1"/>
    <col min="9722" max="9722" width="21.75" style="47" customWidth="1"/>
    <col min="9723" max="9723" width="11.25" style="47" customWidth="1"/>
    <col min="9724" max="9724" width="15.25" style="47" bestFit="1" customWidth="1"/>
    <col min="9725" max="9728" width="17.75" style="47" customWidth="1"/>
    <col min="9729" max="9729" width="14.125" style="47" customWidth="1"/>
    <col min="9730" max="9730" width="13.75" style="47" bestFit="1" customWidth="1"/>
    <col min="9731" max="9731" width="16" style="47" bestFit="1" customWidth="1"/>
    <col min="9732" max="9732" width="12.25" style="47" bestFit="1" customWidth="1"/>
    <col min="9733" max="9976" width="9.25" style="47"/>
    <col min="9977" max="9977" width="12.75" style="47" customWidth="1"/>
    <col min="9978" max="9978" width="21.75" style="47" customWidth="1"/>
    <col min="9979" max="9979" width="11.25" style="47" customWidth="1"/>
    <col min="9980" max="9980" width="15.25" style="47" bestFit="1" customWidth="1"/>
    <col min="9981" max="9984" width="17.75" style="47" customWidth="1"/>
    <col min="9985" max="9985" width="14.125" style="47" customWidth="1"/>
    <col min="9986" max="9986" width="13.75" style="47" bestFit="1" customWidth="1"/>
    <col min="9987" max="9987" width="16" style="47" bestFit="1" customWidth="1"/>
    <col min="9988" max="9988" width="12.25" style="47" bestFit="1" customWidth="1"/>
    <col min="9989" max="10232" width="9.25" style="47"/>
    <col min="10233" max="10233" width="12.75" style="47" customWidth="1"/>
    <col min="10234" max="10234" width="21.75" style="47" customWidth="1"/>
    <col min="10235" max="10235" width="11.25" style="47" customWidth="1"/>
    <col min="10236" max="10236" width="15.25" style="47" bestFit="1" customWidth="1"/>
    <col min="10237" max="10240" width="17.75" style="47" customWidth="1"/>
    <col min="10241" max="10241" width="14.125" style="47" customWidth="1"/>
    <col min="10242" max="10242" width="13.75" style="47" bestFit="1" customWidth="1"/>
    <col min="10243" max="10243" width="16" style="47" bestFit="1" customWidth="1"/>
    <col min="10244" max="10244" width="12.25" style="47" bestFit="1" customWidth="1"/>
    <col min="10245" max="10488" width="9.25" style="47"/>
    <col min="10489" max="10489" width="12.75" style="47" customWidth="1"/>
    <col min="10490" max="10490" width="21.75" style="47" customWidth="1"/>
    <col min="10491" max="10491" width="11.25" style="47" customWidth="1"/>
    <col min="10492" max="10492" width="15.25" style="47" bestFit="1" customWidth="1"/>
    <col min="10493" max="10496" width="17.75" style="47" customWidth="1"/>
    <col min="10497" max="10497" width="14.125" style="47" customWidth="1"/>
    <col min="10498" max="10498" width="13.75" style="47" bestFit="1" customWidth="1"/>
    <col min="10499" max="10499" width="16" style="47" bestFit="1" customWidth="1"/>
    <col min="10500" max="10500" width="12.25" style="47" bestFit="1" customWidth="1"/>
    <col min="10501" max="10744" width="9.25" style="47"/>
    <col min="10745" max="10745" width="12.75" style="47" customWidth="1"/>
    <col min="10746" max="10746" width="21.75" style="47" customWidth="1"/>
    <col min="10747" max="10747" width="11.25" style="47" customWidth="1"/>
    <col min="10748" max="10748" width="15.25" style="47" bestFit="1" customWidth="1"/>
    <col min="10749" max="10752" width="17.75" style="47" customWidth="1"/>
    <col min="10753" max="10753" width="14.125" style="47" customWidth="1"/>
    <col min="10754" max="10754" width="13.75" style="47" bestFit="1" customWidth="1"/>
    <col min="10755" max="10755" width="16" style="47" bestFit="1" customWidth="1"/>
    <col min="10756" max="10756" width="12.25" style="47" bestFit="1" customWidth="1"/>
    <col min="10757" max="11000" width="9.25" style="47"/>
    <col min="11001" max="11001" width="12.75" style="47" customWidth="1"/>
    <col min="11002" max="11002" width="21.75" style="47" customWidth="1"/>
    <col min="11003" max="11003" width="11.25" style="47" customWidth="1"/>
    <col min="11004" max="11004" width="15.25" style="47" bestFit="1" customWidth="1"/>
    <col min="11005" max="11008" width="17.75" style="47" customWidth="1"/>
    <col min="11009" max="11009" width="14.125" style="47" customWidth="1"/>
    <col min="11010" max="11010" width="13.75" style="47" bestFit="1" customWidth="1"/>
    <col min="11011" max="11011" width="16" style="47" bestFit="1" customWidth="1"/>
    <col min="11012" max="11012" width="12.25" style="47" bestFit="1" customWidth="1"/>
    <col min="11013" max="11256" width="9.25" style="47"/>
    <col min="11257" max="11257" width="12.75" style="47" customWidth="1"/>
    <col min="11258" max="11258" width="21.75" style="47" customWidth="1"/>
    <col min="11259" max="11259" width="11.25" style="47" customWidth="1"/>
    <col min="11260" max="11260" width="15.25" style="47" bestFit="1" customWidth="1"/>
    <col min="11261" max="11264" width="17.75" style="47" customWidth="1"/>
    <col min="11265" max="11265" width="14.125" style="47" customWidth="1"/>
    <col min="11266" max="11266" width="13.75" style="47" bestFit="1" customWidth="1"/>
    <col min="11267" max="11267" width="16" style="47" bestFit="1" customWidth="1"/>
    <col min="11268" max="11268" width="12.25" style="47" bestFit="1" customWidth="1"/>
    <col min="11269" max="11512" width="9.25" style="47"/>
    <col min="11513" max="11513" width="12.75" style="47" customWidth="1"/>
    <col min="11514" max="11514" width="21.75" style="47" customWidth="1"/>
    <col min="11515" max="11515" width="11.25" style="47" customWidth="1"/>
    <col min="11516" max="11516" width="15.25" style="47" bestFit="1" customWidth="1"/>
    <col min="11517" max="11520" width="17.75" style="47" customWidth="1"/>
    <col min="11521" max="11521" width="14.125" style="47" customWidth="1"/>
    <col min="11522" max="11522" width="13.75" style="47" bestFit="1" customWidth="1"/>
    <col min="11523" max="11523" width="16" style="47" bestFit="1" customWidth="1"/>
    <col min="11524" max="11524" width="12.25" style="47" bestFit="1" customWidth="1"/>
    <col min="11525" max="11768" width="9.25" style="47"/>
    <col min="11769" max="11769" width="12.75" style="47" customWidth="1"/>
    <col min="11770" max="11770" width="21.75" style="47" customWidth="1"/>
    <col min="11771" max="11771" width="11.25" style="47" customWidth="1"/>
    <col min="11772" max="11772" width="15.25" style="47" bestFit="1" customWidth="1"/>
    <col min="11773" max="11776" width="17.75" style="47" customWidth="1"/>
    <col min="11777" max="11777" width="14.125" style="47" customWidth="1"/>
    <col min="11778" max="11778" width="13.75" style="47" bestFit="1" customWidth="1"/>
    <col min="11779" max="11779" width="16" style="47" bestFit="1" customWidth="1"/>
    <col min="11780" max="11780" width="12.25" style="47" bestFit="1" customWidth="1"/>
    <col min="11781" max="12024" width="9.25" style="47"/>
    <col min="12025" max="12025" width="12.75" style="47" customWidth="1"/>
    <col min="12026" max="12026" width="21.75" style="47" customWidth="1"/>
    <col min="12027" max="12027" width="11.25" style="47" customWidth="1"/>
    <col min="12028" max="12028" width="15.25" style="47" bestFit="1" customWidth="1"/>
    <col min="12029" max="12032" width="17.75" style="47" customWidth="1"/>
    <col min="12033" max="12033" width="14.125" style="47" customWidth="1"/>
    <col min="12034" max="12034" width="13.75" style="47" bestFit="1" customWidth="1"/>
    <col min="12035" max="12035" width="16" style="47" bestFit="1" customWidth="1"/>
    <col min="12036" max="12036" width="12.25" style="47" bestFit="1" customWidth="1"/>
    <col min="12037" max="12280" width="9.25" style="47"/>
    <col min="12281" max="12281" width="12.75" style="47" customWidth="1"/>
    <col min="12282" max="12282" width="21.75" style="47" customWidth="1"/>
    <col min="12283" max="12283" width="11.25" style="47" customWidth="1"/>
    <col min="12284" max="12284" width="15.25" style="47" bestFit="1" customWidth="1"/>
    <col min="12285" max="12288" width="17.75" style="47" customWidth="1"/>
    <col min="12289" max="12289" width="14.125" style="47" customWidth="1"/>
    <col min="12290" max="12290" width="13.75" style="47" bestFit="1" customWidth="1"/>
    <col min="12291" max="12291" width="16" style="47" bestFit="1" customWidth="1"/>
    <col min="12292" max="12292" width="12.25" style="47" bestFit="1" customWidth="1"/>
    <col min="12293" max="12536" width="9.25" style="47"/>
    <col min="12537" max="12537" width="12.75" style="47" customWidth="1"/>
    <col min="12538" max="12538" width="21.75" style="47" customWidth="1"/>
    <col min="12539" max="12539" width="11.25" style="47" customWidth="1"/>
    <col min="12540" max="12540" width="15.25" style="47" bestFit="1" customWidth="1"/>
    <col min="12541" max="12544" width="17.75" style="47" customWidth="1"/>
    <col min="12545" max="12545" width="14.125" style="47" customWidth="1"/>
    <col min="12546" max="12546" width="13.75" style="47" bestFit="1" customWidth="1"/>
    <col min="12547" max="12547" width="16" style="47" bestFit="1" customWidth="1"/>
    <col min="12548" max="12548" width="12.25" style="47" bestFit="1" customWidth="1"/>
    <col min="12549" max="12792" width="9.25" style="47"/>
    <col min="12793" max="12793" width="12.75" style="47" customWidth="1"/>
    <col min="12794" max="12794" width="21.75" style="47" customWidth="1"/>
    <col min="12795" max="12795" width="11.25" style="47" customWidth="1"/>
    <col min="12796" max="12796" width="15.25" style="47" bestFit="1" customWidth="1"/>
    <col min="12797" max="12800" width="17.75" style="47" customWidth="1"/>
    <col min="12801" max="12801" width="14.125" style="47" customWidth="1"/>
    <col min="12802" max="12802" width="13.75" style="47" bestFit="1" customWidth="1"/>
    <col min="12803" max="12803" width="16" style="47" bestFit="1" customWidth="1"/>
    <col min="12804" max="12804" width="12.25" style="47" bestFit="1" customWidth="1"/>
    <col min="12805" max="13048" width="9.25" style="47"/>
    <col min="13049" max="13049" width="12.75" style="47" customWidth="1"/>
    <col min="13050" max="13050" width="21.75" style="47" customWidth="1"/>
    <col min="13051" max="13051" width="11.25" style="47" customWidth="1"/>
    <col min="13052" max="13052" width="15.25" style="47" bestFit="1" customWidth="1"/>
    <col min="13053" max="13056" width="17.75" style="47" customWidth="1"/>
    <col min="13057" max="13057" width="14.125" style="47" customWidth="1"/>
    <col min="13058" max="13058" width="13.75" style="47" bestFit="1" customWidth="1"/>
    <col min="13059" max="13059" width="16" style="47" bestFit="1" customWidth="1"/>
    <col min="13060" max="13060" width="12.25" style="47" bestFit="1" customWidth="1"/>
    <col min="13061" max="13304" width="9.25" style="47"/>
    <col min="13305" max="13305" width="12.75" style="47" customWidth="1"/>
    <col min="13306" max="13306" width="21.75" style="47" customWidth="1"/>
    <col min="13307" max="13307" width="11.25" style="47" customWidth="1"/>
    <col min="13308" max="13308" width="15.25" style="47" bestFit="1" customWidth="1"/>
    <col min="13309" max="13312" width="17.75" style="47" customWidth="1"/>
    <col min="13313" max="13313" width="14.125" style="47" customWidth="1"/>
    <col min="13314" max="13314" width="13.75" style="47" bestFit="1" customWidth="1"/>
    <col min="13315" max="13315" width="16" style="47" bestFit="1" customWidth="1"/>
    <col min="13316" max="13316" width="12.25" style="47" bestFit="1" customWidth="1"/>
    <col min="13317" max="13560" width="9.25" style="47"/>
    <col min="13561" max="13561" width="12.75" style="47" customWidth="1"/>
    <col min="13562" max="13562" width="21.75" style="47" customWidth="1"/>
    <col min="13563" max="13563" width="11.25" style="47" customWidth="1"/>
    <col min="13564" max="13564" width="15.25" style="47" bestFit="1" customWidth="1"/>
    <col min="13565" max="13568" width="17.75" style="47" customWidth="1"/>
    <col min="13569" max="13569" width="14.125" style="47" customWidth="1"/>
    <col min="13570" max="13570" width="13.75" style="47" bestFit="1" customWidth="1"/>
    <col min="13571" max="13571" width="16" style="47" bestFit="1" customWidth="1"/>
    <col min="13572" max="13572" width="12.25" style="47" bestFit="1" customWidth="1"/>
    <col min="13573" max="13816" width="9.25" style="47"/>
    <col min="13817" max="13817" width="12.75" style="47" customWidth="1"/>
    <col min="13818" max="13818" width="21.75" style="47" customWidth="1"/>
    <col min="13819" max="13819" width="11.25" style="47" customWidth="1"/>
    <col min="13820" max="13820" width="15.25" style="47" bestFit="1" customWidth="1"/>
    <col min="13821" max="13824" width="17.75" style="47" customWidth="1"/>
    <col min="13825" max="13825" width="14.125" style="47" customWidth="1"/>
    <col min="13826" max="13826" width="13.75" style="47" bestFit="1" customWidth="1"/>
    <col min="13827" max="13827" width="16" style="47" bestFit="1" customWidth="1"/>
    <col min="13828" max="13828" width="12.25" style="47" bestFit="1" customWidth="1"/>
    <col min="13829" max="14072" width="9.25" style="47"/>
    <col min="14073" max="14073" width="12.75" style="47" customWidth="1"/>
    <col min="14074" max="14074" width="21.75" style="47" customWidth="1"/>
    <col min="14075" max="14075" width="11.25" style="47" customWidth="1"/>
    <col min="14076" max="14076" width="15.25" style="47" bestFit="1" customWidth="1"/>
    <col min="14077" max="14080" width="17.75" style="47" customWidth="1"/>
    <col min="14081" max="14081" width="14.125" style="47" customWidth="1"/>
    <col min="14082" max="14082" width="13.75" style="47" bestFit="1" customWidth="1"/>
    <col min="14083" max="14083" width="16" style="47" bestFit="1" customWidth="1"/>
    <col min="14084" max="14084" width="12.25" style="47" bestFit="1" customWidth="1"/>
    <col min="14085" max="14328" width="9.25" style="47"/>
    <col min="14329" max="14329" width="12.75" style="47" customWidth="1"/>
    <col min="14330" max="14330" width="21.75" style="47" customWidth="1"/>
    <col min="14331" max="14331" width="11.25" style="47" customWidth="1"/>
    <col min="14332" max="14332" width="15.25" style="47" bestFit="1" customWidth="1"/>
    <col min="14333" max="14336" width="17.75" style="47" customWidth="1"/>
    <col min="14337" max="14337" width="14.125" style="47" customWidth="1"/>
    <col min="14338" max="14338" width="13.75" style="47" bestFit="1" customWidth="1"/>
    <col min="14339" max="14339" width="16" style="47" bestFit="1" customWidth="1"/>
    <col min="14340" max="14340" width="12.25" style="47" bestFit="1" customWidth="1"/>
    <col min="14341" max="14584" width="9.25" style="47"/>
    <col min="14585" max="14585" width="12.75" style="47" customWidth="1"/>
    <col min="14586" max="14586" width="21.75" style="47" customWidth="1"/>
    <col min="14587" max="14587" width="11.25" style="47" customWidth="1"/>
    <col min="14588" max="14588" width="15.25" style="47" bestFit="1" customWidth="1"/>
    <col min="14589" max="14592" width="17.75" style="47" customWidth="1"/>
    <col min="14593" max="14593" width="14.125" style="47" customWidth="1"/>
    <col min="14594" max="14594" width="13.75" style="47" bestFit="1" customWidth="1"/>
    <col min="14595" max="14595" width="16" style="47" bestFit="1" customWidth="1"/>
    <col min="14596" max="14596" width="12.25" style="47" bestFit="1" customWidth="1"/>
    <col min="14597" max="14840" width="9.25" style="47"/>
    <col min="14841" max="14841" width="12.75" style="47" customWidth="1"/>
    <col min="14842" max="14842" width="21.75" style="47" customWidth="1"/>
    <col min="14843" max="14843" width="11.25" style="47" customWidth="1"/>
    <col min="14844" max="14844" width="15.25" style="47" bestFit="1" customWidth="1"/>
    <col min="14845" max="14848" width="17.75" style="47" customWidth="1"/>
    <col min="14849" max="14849" width="14.125" style="47" customWidth="1"/>
    <col min="14850" max="14850" width="13.75" style="47" bestFit="1" customWidth="1"/>
    <col min="14851" max="14851" width="16" style="47" bestFit="1" customWidth="1"/>
    <col min="14852" max="14852" width="12.25" style="47" bestFit="1" customWidth="1"/>
    <col min="14853" max="15096" width="9.25" style="47"/>
    <col min="15097" max="15097" width="12.75" style="47" customWidth="1"/>
    <col min="15098" max="15098" width="21.75" style="47" customWidth="1"/>
    <col min="15099" max="15099" width="11.25" style="47" customWidth="1"/>
    <col min="15100" max="15100" width="15.25" style="47" bestFit="1" customWidth="1"/>
    <col min="15101" max="15104" width="17.75" style="47" customWidth="1"/>
    <col min="15105" max="15105" width="14.125" style="47" customWidth="1"/>
    <col min="15106" max="15106" width="13.75" style="47" bestFit="1" customWidth="1"/>
    <col min="15107" max="15107" width="16" style="47" bestFit="1" customWidth="1"/>
    <col min="15108" max="15108" width="12.25" style="47" bestFit="1" customWidth="1"/>
    <col min="15109" max="15352" width="9.25" style="47"/>
    <col min="15353" max="15353" width="12.75" style="47" customWidth="1"/>
    <col min="15354" max="15354" width="21.75" style="47" customWidth="1"/>
    <col min="15355" max="15355" width="11.25" style="47" customWidth="1"/>
    <col min="15356" max="15356" width="15.25" style="47" bestFit="1" customWidth="1"/>
    <col min="15357" max="15360" width="17.75" style="47" customWidth="1"/>
    <col min="15361" max="15361" width="14.125" style="47" customWidth="1"/>
    <col min="15362" max="15362" width="13.75" style="47" bestFit="1" customWidth="1"/>
    <col min="15363" max="15363" width="16" style="47" bestFit="1" customWidth="1"/>
    <col min="15364" max="15364" width="12.25" style="47" bestFit="1" customWidth="1"/>
    <col min="15365" max="15608" width="9.25" style="47"/>
    <col min="15609" max="15609" width="12.75" style="47" customWidth="1"/>
    <col min="15610" max="15610" width="21.75" style="47" customWidth="1"/>
    <col min="15611" max="15611" width="11.25" style="47" customWidth="1"/>
    <col min="15612" max="15612" width="15.25" style="47" bestFit="1" customWidth="1"/>
    <col min="15613" max="15616" width="17.75" style="47" customWidth="1"/>
    <col min="15617" max="15617" width="14.125" style="47" customWidth="1"/>
    <col min="15618" max="15618" width="13.75" style="47" bestFit="1" customWidth="1"/>
    <col min="15619" max="15619" width="16" style="47" bestFit="1" customWidth="1"/>
    <col min="15620" max="15620" width="12.25" style="47" bestFit="1" customWidth="1"/>
    <col min="15621" max="15864" width="9.25" style="47"/>
    <col min="15865" max="15865" width="12.75" style="47" customWidth="1"/>
    <col min="15866" max="15866" width="21.75" style="47" customWidth="1"/>
    <col min="15867" max="15867" width="11.25" style="47" customWidth="1"/>
    <col min="15868" max="15868" width="15.25" style="47" bestFit="1" customWidth="1"/>
    <col min="15869" max="15872" width="17.75" style="47" customWidth="1"/>
    <col min="15873" max="15873" width="14.125" style="47" customWidth="1"/>
    <col min="15874" max="15874" width="13.75" style="47" bestFit="1" customWidth="1"/>
    <col min="15875" max="15875" width="16" style="47" bestFit="1" customWidth="1"/>
    <col min="15876" max="15876" width="12.25" style="47" bestFit="1" customWidth="1"/>
    <col min="15877" max="16120" width="9.25" style="47"/>
    <col min="16121" max="16121" width="12.75" style="47" customWidth="1"/>
    <col min="16122" max="16122" width="21.75" style="47" customWidth="1"/>
    <col min="16123" max="16123" width="11.25" style="47" customWidth="1"/>
    <col min="16124" max="16124" width="15.25" style="47" bestFit="1" customWidth="1"/>
    <col min="16125" max="16128" width="17.75" style="47" customWidth="1"/>
    <col min="16129" max="16129" width="14.125" style="47" customWidth="1"/>
    <col min="16130" max="16130" width="13.75" style="47" bestFit="1" customWidth="1"/>
    <col min="16131" max="16131" width="16" style="47" bestFit="1" customWidth="1"/>
    <col min="16132" max="16132" width="12.25" style="47" bestFit="1" customWidth="1"/>
    <col min="16133" max="16384" width="9.25" style="47"/>
  </cols>
  <sheetData>
    <row r="1" spans="1:6" s="10" customFormat="1" x14ac:dyDescent="0.2">
      <c r="B1" s="102" t="str">
        <f>'7-5'!B1:F1</f>
        <v>شركة أجمل الزهور والأشجار للصناعة</v>
      </c>
      <c r="C1" s="102"/>
      <c r="D1" s="102"/>
      <c r="E1" s="102"/>
      <c r="F1" s="102"/>
    </row>
    <row r="2" spans="1:6" s="10" customFormat="1" x14ac:dyDescent="0.2">
      <c r="B2" s="103" t="str">
        <f>'7-5'!B2:F2</f>
        <v>شركة شخص واحد - ذات مسئولية محدودة أجنبية</v>
      </c>
      <c r="C2" s="103"/>
      <c r="D2" s="103"/>
      <c r="E2" s="103"/>
      <c r="F2" s="103"/>
    </row>
    <row r="3" spans="1:6" s="10" customFormat="1" x14ac:dyDescent="0.2">
      <c r="B3" s="102" t="str">
        <f>'7-5'!B3:F3</f>
        <v>إيضاحات حول القوائم المالية للسنة المنتهية في 31 ديسمبر 2024م</v>
      </c>
      <c r="C3" s="102"/>
      <c r="D3" s="102"/>
      <c r="E3" s="102"/>
      <c r="F3" s="102"/>
    </row>
    <row r="4" spans="1:6" s="10" customFormat="1" x14ac:dyDescent="0.2">
      <c r="B4" s="104" t="str">
        <f>'7-5'!B4:F4</f>
        <v>(جميع المبالغ بالريال السعودي)</v>
      </c>
      <c r="C4" s="104"/>
      <c r="D4" s="104"/>
      <c r="E4" s="104"/>
      <c r="F4" s="104"/>
    </row>
    <row r="5" spans="1:6" s="10" customFormat="1" ht="13.5" customHeight="1" x14ac:dyDescent="0.2">
      <c r="D5" s="9"/>
      <c r="E5" s="9"/>
      <c r="F5" s="9"/>
    </row>
    <row r="6" spans="1:6" s="44" customFormat="1" ht="24.95" customHeight="1" x14ac:dyDescent="0.2">
      <c r="B6" s="57" t="s">
        <v>708</v>
      </c>
      <c r="C6" s="30" t="str">
        <f>'المركز المالي'!B18</f>
        <v>مصروفات مستحقة وأرصدة دائنة أخرى</v>
      </c>
      <c r="D6" s="42" t="str">
        <f>'12-13'!I13</f>
        <v>31 ديسمبر 2024م</v>
      </c>
      <c r="F6" s="42" t="str">
        <f>'المركز المالي'!G5</f>
        <v>31 ديسمبر 2023م</v>
      </c>
    </row>
    <row r="7" spans="1:6" s="45" customFormat="1" ht="24.95" customHeight="1" x14ac:dyDescent="0.2">
      <c r="B7" s="106" t="s">
        <v>19</v>
      </c>
      <c r="C7" s="106"/>
      <c r="D7" s="37">
        <f>'ميزان المراجعة'!H15</f>
        <v>10000</v>
      </c>
      <c r="F7" s="39">
        <f>'ميزان المراجعة'!C15</f>
        <v>0</v>
      </c>
    </row>
    <row r="8" spans="1:6" s="46" customFormat="1" ht="24.95" customHeight="1" x14ac:dyDescent="0.2">
      <c r="B8" s="106" t="s">
        <v>707</v>
      </c>
      <c r="C8" s="106"/>
      <c r="D8" s="37">
        <f>ROUND('ميزان المراجعة'!H16,0)</f>
        <v>13754</v>
      </c>
      <c r="F8" s="37">
        <f>'ميزان المراجعة'!D16</f>
        <v>9339</v>
      </c>
    </row>
    <row r="9" spans="1:6" s="46" customFormat="1" ht="24.95" customHeight="1" thickBot="1" x14ac:dyDescent="0.25">
      <c r="B9" s="106"/>
      <c r="C9" s="106"/>
      <c r="D9" s="77">
        <f>ROUND(SUM(D7:D8),0)</f>
        <v>23754</v>
      </c>
      <c r="F9" s="77">
        <f>ROUND(SUM(F7:F8),0)</f>
        <v>9339</v>
      </c>
    </row>
    <row r="10" spans="1:6" s="10" customFormat="1" ht="15" customHeight="1" thickTop="1" x14ac:dyDescent="0.2">
      <c r="B10" s="19"/>
    </row>
    <row r="11" spans="1:6" s="10" customFormat="1" ht="24.95" customHeight="1" x14ac:dyDescent="0.2">
      <c r="A11" s="47"/>
      <c r="B11" s="41" t="s">
        <v>709</v>
      </c>
      <c r="C11" s="76" t="s">
        <v>744</v>
      </c>
      <c r="D11" s="9"/>
      <c r="E11" s="9"/>
      <c r="F11" s="9"/>
    </row>
    <row r="12" spans="1:6" s="10" customFormat="1" ht="24.95" customHeight="1" x14ac:dyDescent="0.2">
      <c r="A12" s="45"/>
      <c r="B12" s="109" t="s">
        <v>710</v>
      </c>
      <c r="C12" s="109"/>
      <c r="D12" s="42" t="str">
        <f>'12-10'!D6</f>
        <v>31 ديسمبر 2024م</v>
      </c>
      <c r="E12" s="9"/>
      <c r="F12" s="42" t="str">
        <f>'12-10'!F6</f>
        <v>31 ديسمبر 2023م</v>
      </c>
    </row>
    <row r="13" spans="1:6" s="10" customFormat="1" ht="24.95" customHeight="1" x14ac:dyDescent="0.2">
      <c r="B13" s="112" t="str">
        <f>'قائمة الدخل'!B11</f>
        <v>(خسارة) السنة / الفترة قبل ضريبة الدخل</v>
      </c>
      <c r="C13" s="112"/>
      <c r="D13" s="36">
        <f>'قائمة الدخل'!E11</f>
        <v>-372045</v>
      </c>
      <c r="E13" s="9"/>
      <c r="F13" s="37">
        <f>'قائمة الدخل'!G11</f>
        <v>-95307</v>
      </c>
    </row>
    <row r="14" spans="1:6" s="10" customFormat="1" ht="24.95" customHeight="1" x14ac:dyDescent="0.2">
      <c r="B14" s="106" t="s">
        <v>753</v>
      </c>
      <c r="C14" s="106"/>
      <c r="D14" s="36">
        <f>D26</f>
        <v>7500</v>
      </c>
      <c r="E14" s="9"/>
      <c r="F14" s="37">
        <f>'12-10'!F26</f>
        <v>10000</v>
      </c>
    </row>
    <row r="15" spans="1:6" s="10" customFormat="1" ht="24.95" customHeight="1" x14ac:dyDescent="0.2">
      <c r="B15" s="106" t="s">
        <v>711</v>
      </c>
      <c r="C15" s="106"/>
      <c r="D15" s="12">
        <v>17158</v>
      </c>
      <c r="E15" s="9"/>
      <c r="F15" s="83">
        <v>0</v>
      </c>
    </row>
    <row r="16" spans="1:6" s="15" customFormat="1" ht="24.95" customHeight="1" x14ac:dyDescent="0.2">
      <c r="B16" s="109" t="s">
        <v>745</v>
      </c>
      <c r="C16" s="109"/>
      <c r="D16" s="24">
        <f>SUM(D13:D15)</f>
        <v>-347387</v>
      </c>
      <c r="E16" s="9"/>
      <c r="F16" s="49">
        <f>SUM(F13:F15)</f>
        <v>-85307</v>
      </c>
    </row>
    <row r="17" spans="2:6" s="10" customFormat="1" ht="24.95" customHeight="1" thickBot="1" x14ac:dyDescent="0.25">
      <c r="B17" s="109" t="s">
        <v>678</v>
      </c>
      <c r="C17" s="109"/>
      <c r="D17" s="84">
        <v>0</v>
      </c>
      <c r="E17" s="9"/>
      <c r="F17" s="77">
        <v>0</v>
      </c>
    </row>
    <row r="18" spans="2:6" s="10" customFormat="1" ht="11.25" customHeight="1" thickTop="1" x14ac:dyDescent="0.2">
      <c r="B18" s="41"/>
      <c r="C18" s="35"/>
      <c r="D18" s="39"/>
      <c r="E18" s="9"/>
      <c r="F18" s="39"/>
    </row>
    <row r="19" spans="2:6" s="10" customFormat="1" ht="24.95" customHeight="1" x14ac:dyDescent="0.2">
      <c r="B19" s="108" t="s">
        <v>712</v>
      </c>
      <c r="C19" s="108"/>
      <c r="D19" s="39"/>
      <c r="E19" s="9"/>
      <c r="F19" s="39"/>
    </row>
    <row r="20" spans="2:6" s="10" customFormat="1" ht="42" customHeight="1" x14ac:dyDescent="0.2">
      <c r="B20" s="110" t="s">
        <v>754</v>
      </c>
      <c r="C20" s="110"/>
      <c r="D20" s="110"/>
      <c r="E20" s="110"/>
      <c r="F20" s="110"/>
    </row>
    <row r="21" spans="2:6" s="28" customFormat="1" ht="8.25" customHeight="1" x14ac:dyDescent="0.2">
      <c r="B21" s="41"/>
      <c r="E21" s="9"/>
      <c r="F21" s="39"/>
    </row>
    <row r="22" spans="2:6" s="10" customFormat="1" ht="24.95" customHeight="1" x14ac:dyDescent="0.2">
      <c r="B22" s="57" t="s">
        <v>713</v>
      </c>
      <c r="C22" s="30" t="str">
        <f>'المركز المالي'!B22</f>
        <v>مخصص منافع الموظفين</v>
      </c>
      <c r="D22" s="30"/>
      <c r="E22" s="9"/>
      <c r="F22" s="9"/>
    </row>
    <row r="23" spans="2:6" ht="88.5" customHeight="1" x14ac:dyDescent="0.2">
      <c r="B23" s="111" t="s">
        <v>750</v>
      </c>
      <c r="C23" s="111"/>
      <c r="D23" s="111"/>
      <c r="E23" s="111"/>
      <c r="F23" s="111"/>
    </row>
    <row r="24" spans="2:6" ht="24.95" customHeight="1" x14ac:dyDescent="0.2">
      <c r="B24" s="109"/>
      <c r="C24" s="109"/>
      <c r="D24" s="42" t="str">
        <f>D12</f>
        <v>31 ديسمبر 2024م</v>
      </c>
      <c r="F24" s="42" t="str">
        <f>F12</f>
        <v>31 ديسمبر 2023م</v>
      </c>
    </row>
    <row r="25" spans="2:6" ht="24.95" customHeight="1" x14ac:dyDescent="0.2">
      <c r="B25" s="106" t="s">
        <v>755</v>
      </c>
      <c r="C25" s="106"/>
      <c r="D25" s="37">
        <f>F27</f>
        <v>10000</v>
      </c>
      <c r="F25" s="39">
        <v>0</v>
      </c>
    </row>
    <row r="26" spans="2:6" ht="24.95" customHeight="1" x14ac:dyDescent="0.2">
      <c r="B26" s="106" t="s">
        <v>756</v>
      </c>
      <c r="C26" s="106"/>
      <c r="D26" s="37">
        <f>'ميزان المراجعة'!F17</f>
        <v>7500</v>
      </c>
      <c r="F26" s="37">
        <f>'ميزان المراجعة'!D17</f>
        <v>10000</v>
      </c>
    </row>
    <row r="27" spans="2:6" ht="24.95" customHeight="1" thickBot="1" x14ac:dyDescent="0.25">
      <c r="B27" s="106"/>
      <c r="C27" s="106"/>
      <c r="D27" s="77">
        <f>ROUND(SUM(D22:D26),0)</f>
        <v>17500</v>
      </c>
      <c r="F27" s="77">
        <f>ROUND(SUM(F22:F26),0)</f>
        <v>10000</v>
      </c>
    </row>
    <row r="28" spans="2:6" ht="24.95" customHeight="1" thickTop="1" x14ac:dyDescent="0.2">
      <c r="B28" s="40"/>
      <c r="C28" s="78"/>
      <c r="D28" s="39"/>
    </row>
    <row r="29" spans="2:6" s="28" customFormat="1" ht="22.5" customHeight="1" x14ac:dyDescent="0.2">
      <c r="B29" s="41"/>
      <c r="E29" s="9"/>
      <c r="F29" s="39"/>
    </row>
    <row r="30" spans="2:6" s="28" customFormat="1" ht="6" customHeight="1" x14ac:dyDescent="0.2">
      <c r="B30" s="41"/>
      <c r="E30" s="9"/>
      <c r="F30" s="39"/>
    </row>
    <row r="31" spans="2:6" x14ac:dyDescent="0.2">
      <c r="B31" s="101">
        <f>'8'!B21:J21+1</f>
        <v>19</v>
      </c>
      <c r="C31" s="101"/>
      <c r="D31" s="101"/>
      <c r="E31" s="101"/>
      <c r="F31" s="101"/>
    </row>
  </sheetData>
  <customSheetViews>
    <customSheetView guid="{C4C54333-0C8B-484B-8210-F3D7E510C081}" scale="175" showGridLines="0" topLeftCell="B10">
      <selection activeCell="D11" sqref="D11"/>
      <colBreaks count="1" manualBreakCount="1">
        <brk id="7" max="22" man="1"/>
      </colBreaks>
      <pageMargins left="0.78740157480314965" right="0.19685039370078741" top="0.39370078740157483" bottom="0" header="0" footer="0"/>
      <printOptions horizontalCentered="1"/>
      <pageSetup paperSize="9" firstPageNumber="5" orientation="portrait" useFirstPageNumber="1" r:id="rId1"/>
      <headerFooter alignWithMargins="0">
        <oddFooter>&amp;Cصفحة &amp;P من &amp;N</oddFooter>
      </headerFooter>
    </customSheetView>
  </customSheetViews>
  <mergeCells count="21">
    <mergeCell ref="B1:F1"/>
    <mergeCell ref="B2:F2"/>
    <mergeCell ref="B3:F3"/>
    <mergeCell ref="B4:F4"/>
    <mergeCell ref="B19:C19"/>
    <mergeCell ref="B7:C7"/>
    <mergeCell ref="B8:C8"/>
    <mergeCell ref="B24:C24"/>
    <mergeCell ref="B25:C25"/>
    <mergeCell ref="B26:C26"/>
    <mergeCell ref="B27:C27"/>
    <mergeCell ref="B31:F31"/>
    <mergeCell ref="B20:F20"/>
    <mergeCell ref="B23:F23"/>
    <mergeCell ref="B9:C9"/>
    <mergeCell ref="B12:C12"/>
    <mergeCell ref="B13:C13"/>
    <mergeCell ref="B14:C14"/>
    <mergeCell ref="B15:C15"/>
    <mergeCell ref="B16:C16"/>
    <mergeCell ref="B17:C17"/>
  </mergeCells>
  <pageMargins left="0.78740157480314965" right="1.1499999999999999" top="0.39370078740157483" bottom="0" header="0.39370078740157483" footer="0.19685039370078741"/>
  <pageSetup paperSize="9" firstPageNumber="5" orientation="portrait"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K31"/>
  <sheetViews>
    <sheetView rightToLeft="1" view="pageBreakPreview" topLeftCell="A13" zoomScale="115" zoomScaleNormal="115" zoomScaleSheetLayoutView="115" workbookViewId="0">
      <selection activeCell="N17" sqref="N17"/>
    </sheetView>
  </sheetViews>
  <sheetFormatPr defaultColWidth="9.25" defaultRowHeight="24" customHeight="1" x14ac:dyDescent="0.2"/>
  <cols>
    <col min="1" max="1" width="6.75" style="10" customWidth="1"/>
    <col min="2" max="2" width="3.5" style="19" bestFit="1" customWidth="1"/>
    <col min="3" max="3" width="18.75" style="10" customWidth="1"/>
    <col min="4" max="4" width="1.625" style="10" customWidth="1"/>
    <col min="5" max="5" width="8.625" style="10" customWidth="1"/>
    <col min="6" max="6" width="1.625" style="11" customWidth="1"/>
    <col min="7" max="7" width="8.625" style="11" customWidth="1"/>
    <col min="8" max="8" width="1.625" style="11" customWidth="1"/>
    <col min="9" max="9" width="14.625" style="11" customWidth="1"/>
    <col min="10" max="10" width="1.625" style="10" customWidth="1"/>
    <col min="11" max="11" width="18.875" style="10" customWidth="1"/>
    <col min="12" max="251" width="9.25" style="10"/>
    <col min="252" max="252" width="12.75" style="10" customWidth="1"/>
    <col min="253" max="253" width="34.75" style="10" customWidth="1"/>
    <col min="254" max="254" width="2.375" style="10" customWidth="1"/>
    <col min="255" max="255" width="8.625" style="10" customWidth="1"/>
    <col min="256" max="256" width="8.25" style="10" customWidth="1"/>
    <col min="257" max="258" width="17.75" style="10" customWidth="1"/>
    <col min="259" max="259" width="0.375" style="10" customWidth="1"/>
    <col min="260" max="260" width="12.25" style="10" bestFit="1" customWidth="1"/>
    <col min="261" max="507" width="9.25" style="10"/>
    <col min="508" max="508" width="12.75" style="10" customWidth="1"/>
    <col min="509" max="509" width="34.75" style="10" customWidth="1"/>
    <col min="510" max="510" width="2.375" style="10" customWidth="1"/>
    <col min="511" max="511" width="8.625" style="10" customWidth="1"/>
    <col min="512" max="512" width="8.25" style="10" customWidth="1"/>
    <col min="513" max="514" width="17.75" style="10" customWidth="1"/>
    <col min="515" max="515" width="0.375" style="10" customWidth="1"/>
    <col min="516" max="516" width="12.25" style="10" bestFit="1" customWidth="1"/>
    <col min="517" max="763" width="9.25" style="10"/>
    <col min="764" max="764" width="12.75" style="10" customWidth="1"/>
    <col min="765" max="765" width="34.75" style="10" customWidth="1"/>
    <col min="766" max="766" width="2.375" style="10" customWidth="1"/>
    <col min="767" max="767" width="8.625" style="10" customWidth="1"/>
    <col min="768" max="768" width="8.25" style="10" customWidth="1"/>
    <col min="769" max="770" width="17.75" style="10" customWidth="1"/>
    <col min="771" max="771" width="0.375" style="10" customWidth="1"/>
    <col min="772" max="772" width="12.25" style="10" bestFit="1" customWidth="1"/>
    <col min="773" max="1019" width="9.25" style="10"/>
    <col min="1020" max="1020" width="12.75" style="10" customWidth="1"/>
    <col min="1021" max="1021" width="34.75" style="10" customWidth="1"/>
    <col min="1022" max="1022" width="2.375" style="10" customWidth="1"/>
    <col min="1023" max="1023" width="8.625" style="10" customWidth="1"/>
    <col min="1024" max="1024" width="8.25" style="10" customWidth="1"/>
    <col min="1025" max="1026" width="17.75" style="10" customWidth="1"/>
    <col min="1027" max="1027" width="0.375" style="10" customWidth="1"/>
    <col min="1028" max="1028" width="12.25" style="10" bestFit="1" customWidth="1"/>
    <col min="1029" max="1275" width="9.25" style="10"/>
    <col min="1276" max="1276" width="12.75" style="10" customWidth="1"/>
    <col min="1277" max="1277" width="34.75" style="10" customWidth="1"/>
    <col min="1278" max="1278" width="2.375" style="10" customWidth="1"/>
    <col min="1279" max="1279" width="8.625" style="10" customWidth="1"/>
    <col min="1280" max="1280" width="8.25" style="10" customWidth="1"/>
    <col min="1281" max="1282" width="17.75" style="10" customWidth="1"/>
    <col min="1283" max="1283" width="0.375" style="10" customWidth="1"/>
    <col min="1284" max="1284" width="12.25" style="10" bestFit="1" customWidth="1"/>
    <col min="1285" max="1531" width="9.25" style="10"/>
    <col min="1532" max="1532" width="12.75" style="10" customWidth="1"/>
    <col min="1533" max="1533" width="34.75" style="10" customWidth="1"/>
    <col min="1534" max="1534" width="2.375" style="10" customWidth="1"/>
    <col min="1535" max="1535" width="8.625" style="10" customWidth="1"/>
    <col min="1536" max="1536" width="8.25" style="10" customWidth="1"/>
    <col min="1537" max="1538" width="17.75" style="10" customWidth="1"/>
    <col min="1539" max="1539" width="0.375" style="10" customWidth="1"/>
    <col min="1540" max="1540" width="12.25" style="10" bestFit="1" customWidth="1"/>
    <col min="1541" max="1787" width="9.25" style="10"/>
    <col min="1788" max="1788" width="12.75" style="10" customWidth="1"/>
    <col min="1789" max="1789" width="34.75" style="10" customWidth="1"/>
    <col min="1790" max="1790" width="2.375" style="10" customWidth="1"/>
    <col min="1791" max="1791" width="8.625" style="10" customWidth="1"/>
    <col min="1792" max="1792" width="8.25" style="10" customWidth="1"/>
    <col min="1793" max="1794" width="17.75" style="10" customWidth="1"/>
    <col min="1795" max="1795" width="0.375" style="10" customWidth="1"/>
    <col min="1796" max="1796" width="12.25" style="10" bestFit="1" customWidth="1"/>
    <col min="1797" max="2043" width="9.25" style="10"/>
    <col min="2044" max="2044" width="12.75" style="10" customWidth="1"/>
    <col min="2045" max="2045" width="34.75" style="10" customWidth="1"/>
    <col min="2046" max="2046" width="2.375" style="10" customWidth="1"/>
    <col min="2047" max="2047" width="8.625" style="10" customWidth="1"/>
    <col min="2048" max="2048" width="8.25" style="10" customWidth="1"/>
    <col min="2049" max="2050" width="17.75" style="10" customWidth="1"/>
    <col min="2051" max="2051" width="0.375" style="10" customWidth="1"/>
    <col min="2052" max="2052" width="12.25" style="10" bestFit="1" customWidth="1"/>
    <col min="2053" max="2299" width="9.25" style="10"/>
    <col min="2300" max="2300" width="12.75" style="10" customWidth="1"/>
    <col min="2301" max="2301" width="34.75" style="10" customWidth="1"/>
    <col min="2302" max="2302" width="2.375" style="10" customWidth="1"/>
    <col min="2303" max="2303" width="8.625" style="10" customWidth="1"/>
    <col min="2304" max="2304" width="8.25" style="10" customWidth="1"/>
    <col min="2305" max="2306" width="17.75" style="10" customWidth="1"/>
    <col min="2307" max="2307" width="0.375" style="10" customWidth="1"/>
    <col min="2308" max="2308" width="12.25" style="10" bestFit="1" customWidth="1"/>
    <col min="2309" max="2555" width="9.25" style="10"/>
    <col min="2556" max="2556" width="12.75" style="10" customWidth="1"/>
    <col min="2557" max="2557" width="34.75" style="10" customWidth="1"/>
    <col min="2558" max="2558" width="2.375" style="10" customWidth="1"/>
    <col min="2559" max="2559" width="8.625" style="10" customWidth="1"/>
    <col min="2560" max="2560" width="8.25" style="10" customWidth="1"/>
    <col min="2561" max="2562" width="17.75" style="10" customWidth="1"/>
    <col min="2563" max="2563" width="0.375" style="10" customWidth="1"/>
    <col min="2564" max="2564" width="12.25" style="10" bestFit="1" customWidth="1"/>
    <col min="2565" max="2811" width="9.25" style="10"/>
    <col min="2812" max="2812" width="12.75" style="10" customWidth="1"/>
    <col min="2813" max="2813" width="34.75" style="10" customWidth="1"/>
    <col min="2814" max="2814" width="2.375" style="10" customWidth="1"/>
    <col min="2815" max="2815" width="8.625" style="10" customWidth="1"/>
    <col min="2816" max="2816" width="8.25" style="10" customWidth="1"/>
    <col min="2817" max="2818" width="17.75" style="10" customWidth="1"/>
    <col min="2819" max="2819" width="0.375" style="10" customWidth="1"/>
    <col min="2820" max="2820" width="12.25" style="10" bestFit="1" customWidth="1"/>
    <col min="2821" max="3067" width="9.25" style="10"/>
    <col min="3068" max="3068" width="12.75" style="10" customWidth="1"/>
    <col min="3069" max="3069" width="34.75" style="10" customWidth="1"/>
    <col min="3070" max="3070" width="2.375" style="10" customWidth="1"/>
    <col min="3071" max="3071" width="8.625" style="10" customWidth="1"/>
    <col min="3072" max="3072" width="8.25" style="10" customWidth="1"/>
    <col min="3073" max="3074" width="17.75" style="10" customWidth="1"/>
    <col min="3075" max="3075" width="0.375" style="10" customWidth="1"/>
    <col min="3076" max="3076" width="12.25" style="10" bestFit="1" customWidth="1"/>
    <col min="3077" max="3323" width="9.25" style="10"/>
    <col min="3324" max="3324" width="12.75" style="10" customWidth="1"/>
    <col min="3325" max="3325" width="34.75" style="10" customWidth="1"/>
    <col min="3326" max="3326" width="2.375" style="10" customWidth="1"/>
    <col min="3327" max="3327" width="8.625" style="10" customWidth="1"/>
    <col min="3328" max="3328" width="8.25" style="10" customWidth="1"/>
    <col min="3329" max="3330" width="17.75" style="10" customWidth="1"/>
    <col min="3331" max="3331" width="0.375" style="10" customWidth="1"/>
    <col min="3332" max="3332" width="12.25" style="10" bestFit="1" customWidth="1"/>
    <col min="3333" max="3579" width="9.25" style="10"/>
    <col min="3580" max="3580" width="12.75" style="10" customWidth="1"/>
    <col min="3581" max="3581" width="34.75" style="10" customWidth="1"/>
    <col min="3582" max="3582" width="2.375" style="10" customWidth="1"/>
    <col min="3583" max="3583" width="8.625" style="10" customWidth="1"/>
    <col min="3584" max="3584" width="8.25" style="10" customWidth="1"/>
    <col min="3585" max="3586" width="17.75" style="10" customWidth="1"/>
    <col min="3587" max="3587" width="0.375" style="10" customWidth="1"/>
    <col min="3588" max="3588" width="12.25" style="10" bestFit="1" customWidth="1"/>
    <col min="3589" max="3835" width="9.25" style="10"/>
    <col min="3836" max="3836" width="12.75" style="10" customWidth="1"/>
    <col min="3837" max="3837" width="34.75" style="10" customWidth="1"/>
    <col min="3838" max="3838" width="2.375" style="10" customWidth="1"/>
    <col min="3839" max="3839" width="8.625" style="10" customWidth="1"/>
    <col min="3840" max="3840" width="8.25" style="10" customWidth="1"/>
    <col min="3841" max="3842" width="17.75" style="10" customWidth="1"/>
    <col min="3843" max="3843" width="0.375" style="10" customWidth="1"/>
    <col min="3844" max="3844" width="12.25" style="10" bestFit="1" customWidth="1"/>
    <col min="3845" max="4091" width="9.25" style="10"/>
    <col min="4092" max="4092" width="12.75" style="10" customWidth="1"/>
    <col min="4093" max="4093" width="34.75" style="10" customWidth="1"/>
    <col min="4094" max="4094" width="2.375" style="10" customWidth="1"/>
    <col min="4095" max="4095" width="8.625" style="10" customWidth="1"/>
    <col min="4096" max="4096" width="8.25" style="10" customWidth="1"/>
    <col min="4097" max="4098" width="17.75" style="10" customWidth="1"/>
    <col min="4099" max="4099" width="0.375" style="10" customWidth="1"/>
    <col min="4100" max="4100" width="12.25" style="10" bestFit="1" customWidth="1"/>
    <col min="4101" max="4347" width="9.25" style="10"/>
    <col min="4348" max="4348" width="12.75" style="10" customWidth="1"/>
    <col min="4349" max="4349" width="34.75" style="10" customWidth="1"/>
    <col min="4350" max="4350" width="2.375" style="10" customWidth="1"/>
    <col min="4351" max="4351" width="8.625" style="10" customWidth="1"/>
    <col min="4352" max="4352" width="8.25" style="10" customWidth="1"/>
    <col min="4353" max="4354" width="17.75" style="10" customWidth="1"/>
    <col min="4355" max="4355" width="0.375" style="10" customWidth="1"/>
    <col min="4356" max="4356" width="12.25" style="10" bestFit="1" customWidth="1"/>
    <col min="4357" max="4603" width="9.25" style="10"/>
    <col min="4604" max="4604" width="12.75" style="10" customWidth="1"/>
    <col min="4605" max="4605" width="34.75" style="10" customWidth="1"/>
    <col min="4606" max="4606" width="2.375" style="10" customWidth="1"/>
    <col min="4607" max="4607" width="8.625" style="10" customWidth="1"/>
    <col min="4608" max="4608" width="8.25" style="10" customWidth="1"/>
    <col min="4609" max="4610" width="17.75" style="10" customWidth="1"/>
    <col min="4611" max="4611" width="0.375" style="10" customWidth="1"/>
    <col min="4612" max="4612" width="12.25" style="10" bestFit="1" customWidth="1"/>
    <col min="4613" max="4859" width="9.25" style="10"/>
    <col min="4860" max="4860" width="12.75" style="10" customWidth="1"/>
    <col min="4861" max="4861" width="34.75" style="10" customWidth="1"/>
    <col min="4862" max="4862" width="2.375" style="10" customWidth="1"/>
    <col min="4863" max="4863" width="8.625" style="10" customWidth="1"/>
    <col min="4864" max="4864" width="8.25" style="10" customWidth="1"/>
    <col min="4865" max="4866" width="17.75" style="10" customWidth="1"/>
    <col min="4867" max="4867" width="0.375" style="10" customWidth="1"/>
    <col min="4868" max="4868" width="12.25" style="10" bestFit="1" customWidth="1"/>
    <col min="4869" max="5115" width="9.25" style="10"/>
    <col min="5116" max="5116" width="12.75" style="10" customWidth="1"/>
    <col min="5117" max="5117" width="34.75" style="10" customWidth="1"/>
    <col min="5118" max="5118" width="2.375" style="10" customWidth="1"/>
    <col min="5119" max="5119" width="8.625" style="10" customWidth="1"/>
    <col min="5120" max="5120" width="8.25" style="10" customWidth="1"/>
    <col min="5121" max="5122" width="17.75" style="10" customWidth="1"/>
    <col min="5123" max="5123" width="0.375" style="10" customWidth="1"/>
    <col min="5124" max="5124" width="12.25" style="10" bestFit="1" customWidth="1"/>
    <col min="5125" max="5371" width="9.25" style="10"/>
    <col min="5372" max="5372" width="12.75" style="10" customWidth="1"/>
    <col min="5373" max="5373" width="34.75" style="10" customWidth="1"/>
    <col min="5374" max="5374" width="2.375" style="10" customWidth="1"/>
    <col min="5375" max="5375" width="8.625" style="10" customWidth="1"/>
    <col min="5376" max="5376" width="8.25" style="10" customWidth="1"/>
    <col min="5377" max="5378" width="17.75" style="10" customWidth="1"/>
    <col min="5379" max="5379" width="0.375" style="10" customWidth="1"/>
    <col min="5380" max="5380" width="12.25" style="10" bestFit="1" customWidth="1"/>
    <col min="5381" max="5627" width="9.25" style="10"/>
    <col min="5628" max="5628" width="12.75" style="10" customWidth="1"/>
    <col min="5629" max="5629" width="34.75" style="10" customWidth="1"/>
    <col min="5630" max="5630" width="2.375" style="10" customWidth="1"/>
    <col min="5631" max="5631" width="8.625" style="10" customWidth="1"/>
    <col min="5632" max="5632" width="8.25" style="10" customWidth="1"/>
    <col min="5633" max="5634" width="17.75" style="10" customWidth="1"/>
    <col min="5635" max="5635" width="0.375" style="10" customWidth="1"/>
    <col min="5636" max="5636" width="12.25" style="10" bestFit="1" customWidth="1"/>
    <col min="5637" max="5883" width="9.25" style="10"/>
    <col min="5884" max="5884" width="12.75" style="10" customWidth="1"/>
    <col min="5885" max="5885" width="34.75" style="10" customWidth="1"/>
    <col min="5886" max="5886" width="2.375" style="10" customWidth="1"/>
    <col min="5887" max="5887" width="8.625" style="10" customWidth="1"/>
    <col min="5888" max="5888" width="8.25" style="10" customWidth="1"/>
    <col min="5889" max="5890" width="17.75" style="10" customWidth="1"/>
    <col min="5891" max="5891" width="0.375" style="10" customWidth="1"/>
    <col min="5892" max="5892" width="12.25" style="10" bestFit="1" customWidth="1"/>
    <col min="5893" max="6139" width="9.25" style="10"/>
    <col min="6140" max="6140" width="12.75" style="10" customWidth="1"/>
    <col min="6141" max="6141" width="34.75" style="10" customWidth="1"/>
    <col min="6142" max="6142" width="2.375" style="10" customWidth="1"/>
    <col min="6143" max="6143" width="8.625" style="10" customWidth="1"/>
    <col min="6144" max="6144" width="8.25" style="10" customWidth="1"/>
    <col min="6145" max="6146" width="17.75" style="10" customWidth="1"/>
    <col min="6147" max="6147" width="0.375" style="10" customWidth="1"/>
    <col min="6148" max="6148" width="12.25" style="10" bestFit="1" customWidth="1"/>
    <col min="6149" max="6395" width="9.25" style="10"/>
    <col min="6396" max="6396" width="12.75" style="10" customWidth="1"/>
    <col min="6397" max="6397" width="34.75" style="10" customWidth="1"/>
    <col min="6398" max="6398" width="2.375" style="10" customWidth="1"/>
    <col min="6399" max="6399" width="8.625" style="10" customWidth="1"/>
    <col min="6400" max="6400" width="8.25" style="10" customWidth="1"/>
    <col min="6401" max="6402" width="17.75" style="10" customWidth="1"/>
    <col min="6403" max="6403" width="0.375" style="10" customWidth="1"/>
    <col min="6404" max="6404" width="12.25" style="10" bestFit="1" customWidth="1"/>
    <col min="6405" max="6651" width="9.25" style="10"/>
    <col min="6652" max="6652" width="12.75" style="10" customWidth="1"/>
    <col min="6653" max="6653" width="34.75" style="10" customWidth="1"/>
    <col min="6654" max="6654" width="2.375" style="10" customWidth="1"/>
    <col min="6655" max="6655" width="8.625" style="10" customWidth="1"/>
    <col min="6656" max="6656" width="8.25" style="10" customWidth="1"/>
    <col min="6657" max="6658" width="17.75" style="10" customWidth="1"/>
    <col min="6659" max="6659" width="0.375" style="10" customWidth="1"/>
    <col min="6660" max="6660" width="12.25" style="10" bestFit="1" customWidth="1"/>
    <col min="6661" max="6907" width="9.25" style="10"/>
    <col min="6908" max="6908" width="12.75" style="10" customWidth="1"/>
    <col min="6909" max="6909" width="34.75" style="10" customWidth="1"/>
    <col min="6910" max="6910" width="2.375" style="10" customWidth="1"/>
    <col min="6911" max="6911" width="8.625" style="10" customWidth="1"/>
    <col min="6912" max="6912" width="8.25" style="10" customWidth="1"/>
    <col min="6913" max="6914" width="17.75" style="10" customWidth="1"/>
    <col min="6915" max="6915" width="0.375" style="10" customWidth="1"/>
    <col min="6916" max="6916" width="12.25" style="10" bestFit="1" customWidth="1"/>
    <col min="6917" max="7163" width="9.25" style="10"/>
    <col min="7164" max="7164" width="12.75" style="10" customWidth="1"/>
    <col min="7165" max="7165" width="34.75" style="10" customWidth="1"/>
    <col min="7166" max="7166" width="2.375" style="10" customWidth="1"/>
    <col min="7167" max="7167" width="8.625" style="10" customWidth="1"/>
    <col min="7168" max="7168" width="8.25" style="10" customWidth="1"/>
    <col min="7169" max="7170" width="17.75" style="10" customWidth="1"/>
    <col min="7171" max="7171" width="0.375" style="10" customWidth="1"/>
    <col min="7172" max="7172" width="12.25" style="10" bestFit="1" customWidth="1"/>
    <col min="7173" max="7419" width="9.25" style="10"/>
    <col min="7420" max="7420" width="12.75" style="10" customWidth="1"/>
    <col min="7421" max="7421" width="34.75" style="10" customWidth="1"/>
    <col min="7422" max="7422" width="2.375" style="10" customWidth="1"/>
    <col min="7423" max="7423" width="8.625" style="10" customWidth="1"/>
    <col min="7424" max="7424" width="8.25" style="10" customWidth="1"/>
    <col min="7425" max="7426" width="17.75" style="10" customWidth="1"/>
    <col min="7427" max="7427" width="0.375" style="10" customWidth="1"/>
    <col min="7428" max="7428" width="12.25" style="10" bestFit="1" customWidth="1"/>
    <col min="7429" max="7675" width="9.25" style="10"/>
    <col min="7676" max="7676" width="12.75" style="10" customWidth="1"/>
    <col min="7677" max="7677" width="34.75" style="10" customWidth="1"/>
    <col min="7678" max="7678" width="2.375" style="10" customWidth="1"/>
    <col min="7679" max="7679" width="8.625" style="10" customWidth="1"/>
    <col min="7680" max="7680" width="8.25" style="10" customWidth="1"/>
    <col min="7681" max="7682" width="17.75" style="10" customWidth="1"/>
    <col min="7683" max="7683" width="0.375" style="10" customWidth="1"/>
    <col min="7684" max="7684" width="12.25" style="10" bestFit="1" customWidth="1"/>
    <col min="7685" max="7931" width="9.25" style="10"/>
    <col min="7932" max="7932" width="12.75" style="10" customWidth="1"/>
    <col min="7933" max="7933" width="34.75" style="10" customWidth="1"/>
    <col min="7934" max="7934" width="2.375" style="10" customWidth="1"/>
    <col min="7935" max="7935" width="8.625" style="10" customWidth="1"/>
    <col min="7936" max="7936" width="8.25" style="10" customWidth="1"/>
    <col min="7937" max="7938" width="17.75" style="10" customWidth="1"/>
    <col min="7939" max="7939" width="0.375" style="10" customWidth="1"/>
    <col min="7940" max="7940" width="12.25" style="10" bestFit="1" customWidth="1"/>
    <col min="7941" max="8187" width="9.25" style="10"/>
    <col min="8188" max="8188" width="12.75" style="10" customWidth="1"/>
    <col min="8189" max="8189" width="34.75" style="10" customWidth="1"/>
    <col min="8190" max="8190" width="2.375" style="10" customWidth="1"/>
    <col min="8191" max="8191" width="8.625" style="10" customWidth="1"/>
    <col min="8192" max="8192" width="8.25" style="10" customWidth="1"/>
    <col min="8193" max="8194" width="17.75" style="10" customWidth="1"/>
    <col min="8195" max="8195" width="0.375" style="10" customWidth="1"/>
    <col min="8196" max="8196" width="12.25" style="10" bestFit="1" customWidth="1"/>
    <col min="8197" max="8443" width="9.25" style="10"/>
    <col min="8444" max="8444" width="12.75" style="10" customWidth="1"/>
    <col min="8445" max="8445" width="34.75" style="10" customWidth="1"/>
    <col min="8446" max="8446" width="2.375" style="10" customWidth="1"/>
    <col min="8447" max="8447" width="8.625" style="10" customWidth="1"/>
    <col min="8448" max="8448" width="8.25" style="10" customWidth="1"/>
    <col min="8449" max="8450" width="17.75" style="10" customWidth="1"/>
    <col min="8451" max="8451" width="0.375" style="10" customWidth="1"/>
    <col min="8452" max="8452" width="12.25" style="10" bestFit="1" customWidth="1"/>
    <col min="8453" max="8699" width="9.25" style="10"/>
    <col min="8700" max="8700" width="12.75" style="10" customWidth="1"/>
    <col min="8701" max="8701" width="34.75" style="10" customWidth="1"/>
    <col min="8702" max="8702" width="2.375" style="10" customWidth="1"/>
    <col min="8703" max="8703" width="8.625" style="10" customWidth="1"/>
    <col min="8704" max="8704" width="8.25" style="10" customWidth="1"/>
    <col min="8705" max="8706" width="17.75" style="10" customWidth="1"/>
    <col min="8707" max="8707" width="0.375" style="10" customWidth="1"/>
    <col min="8708" max="8708" width="12.25" style="10" bestFit="1" customWidth="1"/>
    <col min="8709" max="8955" width="9.25" style="10"/>
    <col min="8956" max="8956" width="12.75" style="10" customWidth="1"/>
    <col min="8957" max="8957" width="34.75" style="10" customWidth="1"/>
    <col min="8958" max="8958" width="2.375" style="10" customWidth="1"/>
    <col min="8959" max="8959" width="8.625" style="10" customWidth="1"/>
    <col min="8960" max="8960" width="8.25" style="10" customWidth="1"/>
    <col min="8961" max="8962" width="17.75" style="10" customWidth="1"/>
    <col min="8963" max="8963" width="0.375" style="10" customWidth="1"/>
    <col min="8964" max="8964" width="12.25" style="10" bestFit="1" customWidth="1"/>
    <col min="8965" max="9211" width="9.25" style="10"/>
    <col min="9212" max="9212" width="12.75" style="10" customWidth="1"/>
    <col min="9213" max="9213" width="34.75" style="10" customWidth="1"/>
    <col min="9214" max="9214" width="2.375" style="10" customWidth="1"/>
    <col min="9215" max="9215" width="8.625" style="10" customWidth="1"/>
    <col min="9216" max="9216" width="8.25" style="10" customWidth="1"/>
    <col min="9217" max="9218" width="17.75" style="10" customWidth="1"/>
    <col min="9219" max="9219" width="0.375" style="10" customWidth="1"/>
    <col min="9220" max="9220" width="12.25" style="10" bestFit="1" customWidth="1"/>
    <col min="9221" max="9467" width="9.25" style="10"/>
    <col min="9468" max="9468" width="12.75" style="10" customWidth="1"/>
    <col min="9469" max="9469" width="34.75" style="10" customWidth="1"/>
    <col min="9470" max="9470" width="2.375" style="10" customWidth="1"/>
    <col min="9471" max="9471" width="8.625" style="10" customWidth="1"/>
    <col min="9472" max="9472" width="8.25" style="10" customWidth="1"/>
    <col min="9473" max="9474" width="17.75" style="10" customWidth="1"/>
    <col min="9475" max="9475" width="0.375" style="10" customWidth="1"/>
    <col min="9476" max="9476" width="12.25" style="10" bestFit="1" customWidth="1"/>
    <col min="9477" max="9723" width="9.25" style="10"/>
    <col min="9724" max="9724" width="12.75" style="10" customWidth="1"/>
    <col min="9725" max="9725" width="34.75" style="10" customWidth="1"/>
    <col min="9726" max="9726" width="2.375" style="10" customWidth="1"/>
    <col min="9727" max="9727" width="8.625" style="10" customWidth="1"/>
    <col min="9728" max="9728" width="8.25" style="10" customWidth="1"/>
    <col min="9729" max="9730" width="17.75" style="10" customWidth="1"/>
    <col min="9731" max="9731" width="0.375" style="10" customWidth="1"/>
    <col min="9732" max="9732" width="12.25" style="10" bestFit="1" customWidth="1"/>
    <col min="9733" max="9979" width="9.25" style="10"/>
    <col min="9980" max="9980" width="12.75" style="10" customWidth="1"/>
    <col min="9981" max="9981" width="34.75" style="10" customWidth="1"/>
    <col min="9982" max="9982" width="2.375" style="10" customWidth="1"/>
    <col min="9983" max="9983" width="8.625" style="10" customWidth="1"/>
    <col min="9984" max="9984" width="8.25" style="10" customWidth="1"/>
    <col min="9985" max="9986" width="17.75" style="10" customWidth="1"/>
    <col min="9987" max="9987" width="0.375" style="10" customWidth="1"/>
    <col min="9988" max="9988" width="12.25" style="10" bestFit="1" customWidth="1"/>
    <col min="9989" max="10235" width="9.25" style="10"/>
    <col min="10236" max="10236" width="12.75" style="10" customWidth="1"/>
    <col min="10237" max="10237" width="34.75" style="10" customWidth="1"/>
    <col min="10238" max="10238" width="2.375" style="10" customWidth="1"/>
    <col min="10239" max="10239" width="8.625" style="10" customWidth="1"/>
    <col min="10240" max="10240" width="8.25" style="10" customWidth="1"/>
    <col min="10241" max="10242" width="17.75" style="10" customWidth="1"/>
    <col min="10243" max="10243" width="0.375" style="10" customWidth="1"/>
    <col min="10244" max="10244" width="12.25" style="10" bestFit="1" customWidth="1"/>
    <col min="10245" max="10491" width="9.25" style="10"/>
    <col min="10492" max="10492" width="12.75" style="10" customWidth="1"/>
    <col min="10493" max="10493" width="34.75" style="10" customWidth="1"/>
    <col min="10494" max="10494" width="2.375" style="10" customWidth="1"/>
    <col min="10495" max="10495" width="8.625" style="10" customWidth="1"/>
    <col min="10496" max="10496" width="8.25" style="10" customWidth="1"/>
    <col min="10497" max="10498" width="17.75" style="10" customWidth="1"/>
    <col min="10499" max="10499" width="0.375" style="10" customWidth="1"/>
    <col min="10500" max="10500" width="12.25" style="10" bestFit="1" customWidth="1"/>
    <col min="10501" max="10747" width="9.25" style="10"/>
    <col min="10748" max="10748" width="12.75" style="10" customWidth="1"/>
    <col min="10749" max="10749" width="34.75" style="10" customWidth="1"/>
    <col min="10750" max="10750" width="2.375" style="10" customWidth="1"/>
    <col min="10751" max="10751" width="8.625" style="10" customWidth="1"/>
    <col min="10752" max="10752" width="8.25" style="10" customWidth="1"/>
    <col min="10753" max="10754" width="17.75" style="10" customWidth="1"/>
    <col min="10755" max="10755" width="0.375" style="10" customWidth="1"/>
    <col min="10756" max="10756" width="12.25" style="10" bestFit="1" customWidth="1"/>
    <col min="10757" max="11003" width="9.25" style="10"/>
    <col min="11004" max="11004" width="12.75" style="10" customWidth="1"/>
    <col min="11005" max="11005" width="34.75" style="10" customWidth="1"/>
    <col min="11006" max="11006" width="2.375" style="10" customWidth="1"/>
    <col min="11007" max="11007" width="8.625" style="10" customWidth="1"/>
    <col min="11008" max="11008" width="8.25" style="10" customWidth="1"/>
    <col min="11009" max="11010" width="17.75" style="10" customWidth="1"/>
    <col min="11011" max="11011" width="0.375" style="10" customWidth="1"/>
    <col min="11012" max="11012" width="12.25" style="10" bestFit="1" customWidth="1"/>
    <col min="11013" max="11259" width="9.25" style="10"/>
    <col min="11260" max="11260" width="12.75" style="10" customWidth="1"/>
    <col min="11261" max="11261" width="34.75" style="10" customWidth="1"/>
    <col min="11262" max="11262" width="2.375" style="10" customWidth="1"/>
    <col min="11263" max="11263" width="8.625" style="10" customWidth="1"/>
    <col min="11264" max="11264" width="8.25" style="10" customWidth="1"/>
    <col min="11265" max="11266" width="17.75" style="10" customWidth="1"/>
    <col min="11267" max="11267" width="0.375" style="10" customWidth="1"/>
    <col min="11268" max="11268" width="12.25" style="10" bestFit="1" customWidth="1"/>
    <col min="11269" max="11515" width="9.25" style="10"/>
    <col min="11516" max="11516" width="12.75" style="10" customWidth="1"/>
    <col min="11517" max="11517" width="34.75" style="10" customWidth="1"/>
    <col min="11518" max="11518" width="2.375" style="10" customWidth="1"/>
    <col min="11519" max="11519" width="8.625" style="10" customWidth="1"/>
    <col min="11520" max="11520" width="8.25" style="10" customWidth="1"/>
    <col min="11521" max="11522" width="17.75" style="10" customWidth="1"/>
    <col min="11523" max="11523" width="0.375" style="10" customWidth="1"/>
    <col min="11524" max="11524" width="12.25" style="10" bestFit="1" customWidth="1"/>
    <col min="11525" max="11771" width="9.25" style="10"/>
    <col min="11772" max="11772" width="12.75" style="10" customWidth="1"/>
    <col min="11773" max="11773" width="34.75" style="10" customWidth="1"/>
    <col min="11774" max="11774" width="2.375" style="10" customWidth="1"/>
    <col min="11775" max="11775" width="8.625" style="10" customWidth="1"/>
    <col min="11776" max="11776" width="8.25" style="10" customWidth="1"/>
    <col min="11777" max="11778" width="17.75" style="10" customWidth="1"/>
    <col min="11779" max="11779" width="0.375" style="10" customWidth="1"/>
    <col min="11780" max="11780" width="12.25" style="10" bestFit="1" customWidth="1"/>
    <col min="11781" max="12027" width="9.25" style="10"/>
    <col min="12028" max="12028" width="12.75" style="10" customWidth="1"/>
    <col min="12029" max="12029" width="34.75" style="10" customWidth="1"/>
    <col min="12030" max="12030" width="2.375" style="10" customWidth="1"/>
    <col min="12031" max="12031" width="8.625" style="10" customWidth="1"/>
    <col min="12032" max="12032" width="8.25" style="10" customWidth="1"/>
    <col min="12033" max="12034" width="17.75" style="10" customWidth="1"/>
    <col min="12035" max="12035" width="0.375" style="10" customWidth="1"/>
    <col min="12036" max="12036" width="12.25" style="10" bestFit="1" customWidth="1"/>
    <col min="12037" max="12283" width="9.25" style="10"/>
    <col min="12284" max="12284" width="12.75" style="10" customWidth="1"/>
    <col min="12285" max="12285" width="34.75" style="10" customWidth="1"/>
    <col min="12286" max="12286" width="2.375" style="10" customWidth="1"/>
    <col min="12287" max="12287" width="8.625" style="10" customWidth="1"/>
    <col min="12288" max="12288" width="8.25" style="10" customWidth="1"/>
    <col min="12289" max="12290" width="17.75" style="10" customWidth="1"/>
    <col min="12291" max="12291" width="0.375" style="10" customWidth="1"/>
    <col min="12292" max="12292" width="12.25" style="10" bestFit="1" customWidth="1"/>
    <col min="12293" max="12539" width="9.25" style="10"/>
    <col min="12540" max="12540" width="12.75" style="10" customWidth="1"/>
    <col min="12541" max="12541" width="34.75" style="10" customWidth="1"/>
    <col min="12542" max="12542" width="2.375" style="10" customWidth="1"/>
    <col min="12543" max="12543" width="8.625" style="10" customWidth="1"/>
    <col min="12544" max="12544" width="8.25" style="10" customWidth="1"/>
    <col min="12545" max="12546" width="17.75" style="10" customWidth="1"/>
    <col min="12547" max="12547" width="0.375" style="10" customWidth="1"/>
    <col min="12548" max="12548" width="12.25" style="10" bestFit="1" customWidth="1"/>
    <col min="12549" max="12795" width="9.25" style="10"/>
    <col min="12796" max="12796" width="12.75" style="10" customWidth="1"/>
    <col min="12797" max="12797" width="34.75" style="10" customWidth="1"/>
    <col min="12798" max="12798" width="2.375" style="10" customWidth="1"/>
    <col min="12799" max="12799" width="8.625" style="10" customWidth="1"/>
    <col min="12800" max="12800" width="8.25" style="10" customWidth="1"/>
    <col min="12801" max="12802" width="17.75" style="10" customWidth="1"/>
    <col min="12803" max="12803" width="0.375" style="10" customWidth="1"/>
    <col min="12804" max="12804" width="12.25" style="10" bestFit="1" customWidth="1"/>
    <col min="12805" max="13051" width="9.25" style="10"/>
    <col min="13052" max="13052" width="12.75" style="10" customWidth="1"/>
    <col min="13053" max="13053" width="34.75" style="10" customWidth="1"/>
    <col min="13054" max="13054" width="2.375" style="10" customWidth="1"/>
    <col min="13055" max="13055" width="8.625" style="10" customWidth="1"/>
    <col min="13056" max="13056" width="8.25" style="10" customWidth="1"/>
    <col min="13057" max="13058" width="17.75" style="10" customWidth="1"/>
    <col min="13059" max="13059" width="0.375" style="10" customWidth="1"/>
    <col min="13060" max="13060" width="12.25" style="10" bestFit="1" customWidth="1"/>
    <col min="13061" max="13307" width="9.25" style="10"/>
    <col min="13308" max="13308" width="12.75" style="10" customWidth="1"/>
    <col min="13309" max="13309" width="34.75" style="10" customWidth="1"/>
    <col min="13310" max="13310" width="2.375" style="10" customWidth="1"/>
    <col min="13311" max="13311" width="8.625" style="10" customWidth="1"/>
    <col min="13312" max="13312" width="8.25" style="10" customWidth="1"/>
    <col min="13313" max="13314" width="17.75" style="10" customWidth="1"/>
    <col min="13315" max="13315" width="0.375" style="10" customWidth="1"/>
    <col min="13316" max="13316" width="12.25" style="10" bestFit="1" customWidth="1"/>
    <col min="13317" max="13563" width="9.25" style="10"/>
    <col min="13564" max="13564" width="12.75" style="10" customWidth="1"/>
    <col min="13565" max="13565" width="34.75" style="10" customWidth="1"/>
    <col min="13566" max="13566" width="2.375" style="10" customWidth="1"/>
    <col min="13567" max="13567" width="8.625" style="10" customWidth="1"/>
    <col min="13568" max="13568" width="8.25" style="10" customWidth="1"/>
    <col min="13569" max="13570" width="17.75" style="10" customWidth="1"/>
    <col min="13571" max="13571" width="0.375" style="10" customWidth="1"/>
    <col min="13572" max="13572" width="12.25" style="10" bestFit="1" customWidth="1"/>
    <col min="13573" max="13819" width="9.25" style="10"/>
    <col min="13820" max="13820" width="12.75" style="10" customWidth="1"/>
    <col min="13821" max="13821" width="34.75" style="10" customWidth="1"/>
    <col min="13822" max="13822" width="2.375" style="10" customWidth="1"/>
    <col min="13823" max="13823" width="8.625" style="10" customWidth="1"/>
    <col min="13824" max="13824" width="8.25" style="10" customWidth="1"/>
    <col min="13825" max="13826" width="17.75" style="10" customWidth="1"/>
    <col min="13827" max="13827" width="0.375" style="10" customWidth="1"/>
    <col min="13828" max="13828" width="12.25" style="10" bestFit="1" customWidth="1"/>
    <col min="13829" max="14075" width="9.25" style="10"/>
    <col min="14076" max="14076" width="12.75" style="10" customWidth="1"/>
    <col min="14077" max="14077" width="34.75" style="10" customWidth="1"/>
    <col min="14078" max="14078" width="2.375" style="10" customWidth="1"/>
    <col min="14079" max="14079" width="8.625" style="10" customWidth="1"/>
    <col min="14080" max="14080" width="8.25" style="10" customWidth="1"/>
    <col min="14081" max="14082" width="17.75" style="10" customWidth="1"/>
    <col min="14083" max="14083" width="0.375" style="10" customWidth="1"/>
    <col min="14084" max="14084" width="12.25" style="10" bestFit="1" customWidth="1"/>
    <col min="14085" max="14331" width="9.25" style="10"/>
    <col min="14332" max="14332" width="12.75" style="10" customWidth="1"/>
    <col min="14333" max="14333" width="34.75" style="10" customWidth="1"/>
    <col min="14334" max="14334" width="2.375" style="10" customWidth="1"/>
    <col min="14335" max="14335" width="8.625" style="10" customWidth="1"/>
    <col min="14336" max="14336" width="8.25" style="10" customWidth="1"/>
    <col min="14337" max="14338" width="17.75" style="10" customWidth="1"/>
    <col min="14339" max="14339" width="0.375" style="10" customWidth="1"/>
    <col min="14340" max="14340" width="12.25" style="10" bestFit="1" customWidth="1"/>
    <col min="14341" max="14587" width="9.25" style="10"/>
    <col min="14588" max="14588" width="12.75" style="10" customWidth="1"/>
    <col min="14589" max="14589" width="34.75" style="10" customWidth="1"/>
    <col min="14590" max="14590" width="2.375" style="10" customWidth="1"/>
    <col min="14591" max="14591" width="8.625" style="10" customWidth="1"/>
    <col min="14592" max="14592" width="8.25" style="10" customWidth="1"/>
    <col min="14593" max="14594" width="17.75" style="10" customWidth="1"/>
    <col min="14595" max="14595" width="0.375" style="10" customWidth="1"/>
    <col min="14596" max="14596" width="12.25" style="10" bestFit="1" customWidth="1"/>
    <col min="14597" max="14843" width="9.25" style="10"/>
    <col min="14844" max="14844" width="12.75" style="10" customWidth="1"/>
    <col min="14845" max="14845" width="34.75" style="10" customWidth="1"/>
    <col min="14846" max="14846" width="2.375" style="10" customWidth="1"/>
    <col min="14847" max="14847" width="8.625" style="10" customWidth="1"/>
    <col min="14848" max="14848" width="8.25" style="10" customWidth="1"/>
    <col min="14849" max="14850" width="17.75" style="10" customWidth="1"/>
    <col min="14851" max="14851" width="0.375" style="10" customWidth="1"/>
    <col min="14852" max="14852" width="12.25" style="10" bestFit="1" customWidth="1"/>
    <col min="14853" max="15099" width="9.25" style="10"/>
    <col min="15100" max="15100" width="12.75" style="10" customWidth="1"/>
    <col min="15101" max="15101" width="34.75" style="10" customWidth="1"/>
    <col min="15102" max="15102" width="2.375" style="10" customWidth="1"/>
    <col min="15103" max="15103" width="8.625" style="10" customWidth="1"/>
    <col min="15104" max="15104" width="8.25" style="10" customWidth="1"/>
    <col min="15105" max="15106" width="17.75" style="10" customWidth="1"/>
    <col min="15107" max="15107" width="0.375" style="10" customWidth="1"/>
    <col min="15108" max="15108" width="12.25" style="10" bestFit="1" customWidth="1"/>
    <col min="15109" max="15355" width="9.25" style="10"/>
    <col min="15356" max="15356" width="12.75" style="10" customWidth="1"/>
    <col min="15357" max="15357" width="34.75" style="10" customWidth="1"/>
    <col min="15358" max="15358" width="2.375" style="10" customWidth="1"/>
    <col min="15359" max="15359" width="8.625" style="10" customWidth="1"/>
    <col min="15360" max="15360" width="8.25" style="10" customWidth="1"/>
    <col min="15361" max="15362" width="17.75" style="10" customWidth="1"/>
    <col min="15363" max="15363" width="0.375" style="10" customWidth="1"/>
    <col min="15364" max="15364" width="12.25" style="10" bestFit="1" customWidth="1"/>
    <col min="15365" max="15611" width="9.25" style="10"/>
    <col min="15612" max="15612" width="12.75" style="10" customWidth="1"/>
    <col min="15613" max="15613" width="34.75" style="10" customWidth="1"/>
    <col min="15614" max="15614" width="2.375" style="10" customWidth="1"/>
    <col min="15615" max="15615" width="8.625" style="10" customWidth="1"/>
    <col min="15616" max="15616" width="8.25" style="10" customWidth="1"/>
    <col min="15617" max="15618" width="17.75" style="10" customWidth="1"/>
    <col min="15619" max="15619" width="0.375" style="10" customWidth="1"/>
    <col min="15620" max="15620" width="12.25" style="10" bestFit="1" customWidth="1"/>
    <col min="15621" max="15867" width="9.25" style="10"/>
    <col min="15868" max="15868" width="12.75" style="10" customWidth="1"/>
    <col min="15869" max="15869" width="34.75" style="10" customWidth="1"/>
    <col min="15870" max="15870" width="2.375" style="10" customWidth="1"/>
    <col min="15871" max="15871" width="8.625" style="10" customWidth="1"/>
    <col min="15872" max="15872" width="8.25" style="10" customWidth="1"/>
    <col min="15873" max="15874" width="17.75" style="10" customWidth="1"/>
    <col min="15875" max="15875" width="0.375" style="10" customWidth="1"/>
    <col min="15876" max="15876" width="12.25" style="10" bestFit="1" customWidth="1"/>
    <col min="15877" max="16123" width="9.25" style="10"/>
    <col min="16124" max="16124" width="12.75" style="10" customWidth="1"/>
    <col min="16125" max="16125" width="34.75" style="10" customWidth="1"/>
    <col min="16126" max="16126" width="2.375" style="10" customWidth="1"/>
    <col min="16127" max="16127" width="8.625" style="10" customWidth="1"/>
    <col min="16128" max="16128" width="8.25" style="10" customWidth="1"/>
    <col min="16129" max="16130" width="17.75" style="10" customWidth="1"/>
    <col min="16131" max="16131" width="0.375" style="10" customWidth="1"/>
    <col min="16132" max="16132" width="12.25" style="10" bestFit="1" customWidth="1"/>
    <col min="16133" max="16384" width="9.25" style="10"/>
  </cols>
  <sheetData>
    <row r="1" spans="2:11" ht="20.25" x14ac:dyDescent="0.2">
      <c r="B1" s="102" t="str">
        <f>'7-5'!B1:F1</f>
        <v>شركة أجمل الزهور والأشجار للصناعة</v>
      </c>
      <c r="C1" s="102"/>
      <c r="D1" s="102"/>
      <c r="E1" s="102"/>
      <c r="F1" s="102"/>
      <c r="G1" s="102"/>
      <c r="H1" s="102"/>
      <c r="I1" s="102"/>
      <c r="J1" s="102"/>
      <c r="K1" s="9"/>
    </row>
    <row r="2" spans="2:11" ht="20.25" x14ac:dyDescent="0.2">
      <c r="B2" s="103" t="str">
        <f>'7-5'!B2:F2</f>
        <v>شركة شخص واحد - ذات مسئولية محدودة أجنبية</v>
      </c>
      <c r="C2" s="103"/>
      <c r="D2" s="103"/>
      <c r="E2" s="103"/>
      <c r="F2" s="103"/>
      <c r="G2" s="103"/>
      <c r="H2" s="103"/>
      <c r="I2" s="103"/>
      <c r="J2" s="103"/>
      <c r="K2" s="9"/>
    </row>
    <row r="3" spans="2:11" ht="20.25" x14ac:dyDescent="0.2">
      <c r="B3" s="102" t="str">
        <f>'7-5'!B3:F3</f>
        <v>إيضاحات حول القوائم المالية للسنة المنتهية في 31 ديسمبر 2024م</v>
      </c>
      <c r="C3" s="102"/>
      <c r="D3" s="102"/>
      <c r="E3" s="102"/>
      <c r="F3" s="102"/>
      <c r="G3" s="102"/>
      <c r="H3" s="102"/>
      <c r="I3" s="102"/>
      <c r="J3" s="102"/>
      <c r="K3" s="9"/>
    </row>
    <row r="4" spans="2:11" ht="20.25" x14ac:dyDescent="0.2">
      <c r="B4" s="104" t="str">
        <f>'7-5'!B4:F4</f>
        <v>(جميع المبالغ بالريال السعودي)</v>
      </c>
      <c r="C4" s="104"/>
      <c r="D4" s="104"/>
      <c r="E4" s="104"/>
      <c r="F4" s="104"/>
      <c r="G4" s="104"/>
      <c r="H4" s="104"/>
      <c r="I4" s="104"/>
      <c r="J4" s="104"/>
      <c r="K4" s="65"/>
    </row>
    <row r="5" spans="2:11" ht="24.95" customHeight="1" x14ac:dyDescent="0.2">
      <c r="B5" s="87" t="s">
        <v>720</v>
      </c>
      <c r="C5" s="33" t="s">
        <v>749</v>
      </c>
      <c r="D5" s="33"/>
      <c r="E5" s="33"/>
      <c r="F5" s="33"/>
      <c r="G5" s="33"/>
      <c r="H5" s="33"/>
      <c r="I5" s="33"/>
      <c r="J5" s="33"/>
      <c r="K5" s="33"/>
    </row>
    <row r="6" spans="2:11" ht="102" customHeight="1" x14ac:dyDescent="0.2">
      <c r="B6" s="129" t="s">
        <v>747</v>
      </c>
      <c r="C6" s="129"/>
      <c r="D6" s="129"/>
      <c r="E6" s="129"/>
      <c r="F6" s="129"/>
      <c r="G6" s="129"/>
      <c r="H6" s="129"/>
      <c r="I6" s="129"/>
      <c r="J6" s="129"/>
      <c r="K6" s="129"/>
    </row>
    <row r="7" spans="2:11" s="34" customFormat="1" ht="24.95" customHeight="1" x14ac:dyDescent="0.2">
      <c r="B7" s="119" t="s">
        <v>740</v>
      </c>
      <c r="C7" s="119"/>
      <c r="E7" s="115" t="s">
        <v>724</v>
      </c>
      <c r="G7" s="115" t="s">
        <v>18</v>
      </c>
      <c r="I7" s="114" t="s">
        <v>17</v>
      </c>
      <c r="J7" s="114"/>
      <c r="K7" s="114"/>
    </row>
    <row r="8" spans="2:11" ht="24.95" customHeight="1" x14ac:dyDescent="0.2">
      <c r="B8" s="114"/>
      <c r="C8" s="114"/>
      <c r="D8" s="86"/>
      <c r="E8" s="116"/>
      <c r="F8" s="33"/>
      <c r="G8" s="116"/>
      <c r="H8" s="32"/>
      <c r="I8" s="42" t="str">
        <f>'7-5'!D17</f>
        <v>31 ديسمبر 2024م</v>
      </c>
      <c r="J8" s="87"/>
      <c r="K8" s="42" t="str">
        <f>'12-10'!F6</f>
        <v>31 ديسمبر 2023م</v>
      </c>
    </row>
    <row r="9" spans="2:11" ht="24.95" customHeight="1" x14ac:dyDescent="0.2">
      <c r="B9" s="128" t="s">
        <v>743</v>
      </c>
      <c r="C9" s="128"/>
      <c r="D9" s="37"/>
      <c r="E9" s="127" t="s">
        <v>757</v>
      </c>
      <c r="F9" s="88"/>
      <c r="G9" s="88" t="s">
        <v>725</v>
      </c>
      <c r="H9" s="89"/>
      <c r="I9" s="37">
        <f>'ميزان المراجعة'!F18</f>
        <v>878749</v>
      </c>
      <c r="J9" s="88"/>
      <c r="K9" s="37">
        <f>'ميزان المراجعة'!D18</f>
        <v>700000</v>
      </c>
    </row>
    <row r="10" spans="2:11" ht="24.95" customHeight="1" x14ac:dyDescent="0.2">
      <c r="B10" s="106"/>
      <c r="C10" s="106"/>
      <c r="D10" s="88"/>
      <c r="E10" s="117"/>
      <c r="F10" s="88"/>
      <c r="G10" s="88" t="s">
        <v>726</v>
      </c>
      <c r="H10" s="88"/>
      <c r="I10" s="37">
        <f>'ميزان المراجعة'!E18</f>
        <v>506576.94999999995</v>
      </c>
      <c r="J10" s="89"/>
      <c r="K10" s="39">
        <v>0</v>
      </c>
    </row>
    <row r="11" spans="2:11" ht="24.95" customHeight="1" x14ac:dyDescent="0.2">
      <c r="B11" s="106" t="s">
        <v>748</v>
      </c>
      <c r="C11" s="106"/>
      <c r="D11" s="106"/>
      <c r="E11" s="106"/>
      <c r="F11" s="106"/>
      <c r="G11" s="106"/>
      <c r="H11" s="106"/>
      <c r="I11" s="106"/>
      <c r="J11" s="36"/>
      <c r="K11" s="37"/>
    </row>
    <row r="12" spans="2:11" ht="24.95" customHeight="1" x14ac:dyDescent="0.2">
      <c r="B12" s="108" t="s">
        <v>727</v>
      </c>
      <c r="C12" s="108"/>
      <c r="D12" s="108"/>
      <c r="E12" s="108"/>
      <c r="F12" s="38"/>
      <c r="G12" s="38"/>
      <c r="H12" s="38"/>
      <c r="I12" s="38"/>
      <c r="J12" s="38"/>
      <c r="K12" s="39"/>
    </row>
    <row r="13" spans="2:11" ht="24.95" customHeight="1" x14ac:dyDescent="0.2">
      <c r="B13" s="106"/>
      <c r="C13" s="106"/>
      <c r="D13" s="106"/>
      <c r="E13" s="106"/>
      <c r="F13" s="106"/>
      <c r="G13" s="106"/>
      <c r="H13" s="38"/>
      <c r="I13" s="42" t="str">
        <f>I8</f>
        <v>31 ديسمبر 2024م</v>
      </c>
      <c r="J13" s="85"/>
      <c r="K13" s="42" t="str">
        <f>K8</f>
        <v>31 ديسمبر 2023م</v>
      </c>
    </row>
    <row r="14" spans="2:11" ht="24.95" customHeight="1" x14ac:dyDescent="0.2">
      <c r="B14" s="106" t="s">
        <v>743</v>
      </c>
      <c r="C14" s="106"/>
      <c r="D14" s="106"/>
      <c r="E14" s="106"/>
      <c r="F14" s="106"/>
      <c r="G14" s="106"/>
      <c r="H14" s="38"/>
      <c r="I14" s="37">
        <f>ROUND('ميزان المراجعة'!H18,0)-41829</f>
        <v>1030343</v>
      </c>
      <c r="J14" s="38"/>
      <c r="K14" s="37">
        <f>K9</f>
        <v>700000</v>
      </c>
    </row>
    <row r="15" spans="2:11" ht="24.95" customHeight="1" thickBot="1" x14ac:dyDescent="0.25">
      <c r="B15" s="117"/>
      <c r="C15" s="117"/>
      <c r="D15" s="117"/>
      <c r="E15" s="117"/>
      <c r="F15" s="117"/>
      <c r="G15" s="117"/>
      <c r="H15" s="38"/>
      <c r="I15" s="77">
        <f>ROUND(SUM(I14:I14),0)</f>
        <v>1030343</v>
      </c>
      <c r="J15" s="38"/>
      <c r="K15" s="77">
        <f>ROUND(SUM(K14:K14),0)</f>
        <v>700000</v>
      </c>
    </row>
    <row r="16" spans="2:11" ht="16.5" customHeight="1" thickTop="1" x14ac:dyDescent="0.2">
      <c r="B16" s="40"/>
      <c r="C16" s="40"/>
      <c r="D16" s="40"/>
      <c r="E16" s="38"/>
      <c r="F16" s="38"/>
      <c r="G16" s="38"/>
      <c r="H16" s="38"/>
      <c r="I16" s="39"/>
      <c r="J16" s="38"/>
      <c r="K16" s="39"/>
    </row>
    <row r="17" spans="2:11" ht="24.95" customHeight="1" x14ac:dyDescent="0.2">
      <c r="B17" s="41" t="s">
        <v>721</v>
      </c>
      <c r="C17" s="76" t="str">
        <f>'المركز المالي'!B27</f>
        <v>رأس المال</v>
      </c>
      <c r="D17" s="35"/>
      <c r="E17" s="35"/>
      <c r="F17" s="10"/>
      <c r="G17" s="10"/>
      <c r="H17" s="10"/>
      <c r="I17" s="10"/>
      <c r="K17" s="39"/>
    </row>
    <row r="18" spans="2:11" ht="42.6" customHeight="1" x14ac:dyDescent="0.2">
      <c r="B18" s="118" t="s">
        <v>741</v>
      </c>
      <c r="C18" s="118"/>
      <c r="D18" s="118"/>
      <c r="E18" s="118"/>
      <c r="F18" s="118"/>
      <c r="G18" s="118"/>
      <c r="H18" s="118"/>
      <c r="I18" s="118"/>
      <c r="J18" s="118"/>
      <c r="K18" s="118"/>
    </row>
    <row r="19" spans="2:11" ht="24.95" customHeight="1" x14ac:dyDescent="0.2">
      <c r="B19" s="121" t="s">
        <v>742</v>
      </c>
      <c r="C19" s="121"/>
      <c r="D19" s="41"/>
      <c r="E19" s="125" t="s">
        <v>722</v>
      </c>
      <c r="F19" s="41"/>
      <c r="G19" s="125" t="s">
        <v>723</v>
      </c>
      <c r="H19" s="10"/>
      <c r="I19" s="122" t="s">
        <v>15</v>
      </c>
      <c r="J19" s="122"/>
      <c r="K19" s="122"/>
    </row>
    <row r="20" spans="2:11" ht="24.95" customHeight="1" x14ac:dyDescent="0.2">
      <c r="B20" s="122"/>
      <c r="C20" s="122"/>
      <c r="D20" s="41"/>
      <c r="E20" s="126"/>
      <c r="F20" s="41"/>
      <c r="G20" s="126"/>
      <c r="H20" s="10"/>
      <c r="I20" s="42" t="str">
        <f>I8</f>
        <v>31 ديسمبر 2024م</v>
      </c>
      <c r="J20" s="41"/>
      <c r="K20" s="42" t="str">
        <f>K8</f>
        <v>31 ديسمبر 2023م</v>
      </c>
    </row>
    <row r="21" spans="2:11" ht="24.95" customHeight="1" x14ac:dyDescent="0.2">
      <c r="B21" s="106" t="s">
        <v>743</v>
      </c>
      <c r="C21" s="106"/>
      <c r="D21" s="40"/>
      <c r="E21" s="40">
        <v>100</v>
      </c>
      <c r="F21" s="40"/>
      <c r="G21" s="40">
        <v>1000</v>
      </c>
      <c r="H21" s="10"/>
      <c r="I21" s="37">
        <f>E21*G21</f>
        <v>100000</v>
      </c>
      <c r="J21" s="40"/>
      <c r="K21" s="37">
        <v>100000</v>
      </c>
    </row>
    <row r="22" spans="2:11" ht="24.95" customHeight="1" thickBot="1" x14ac:dyDescent="0.25">
      <c r="B22" s="120"/>
      <c r="C22" s="120"/>
      <c r="D22" s="28"/>
      <c r="E22" s="90">
        <v>0</v>
      </c>
      <c r="F22" s="41"/>
      <c r="G22" s="41"/>
      <c r="H22" s="10"/>
      <c r="I22" s="77">
        <f>SUM(I21:I21)</f>
        <v>100000</v>
      </c>
      <c r="J22" s="41"/>
      <c r="K22" s="77">
        <f>SUM(K21:K21)</f>
        <v>100000</v>
      </c>
    </row>
    <row r="23" spans="2:11" ht="12.75" customHeight="1" thickTop="1" x14ac:dyDescent="0.2">
      <c r="B23" s="91"/>
      <c r="C23" s="28"/>
      <c r="D23" s="28"/>
      <c r="E23" s="41"/>
      <c r="F23" s="41"/>
      <c r="G23" s="41"/>
      <c r="H23" s="10"/>
      <c r="I23" s="39"/>
      <c r="J23" s="41"/>
      <c r="K23" s="39"/>
    </row>
    <row r="24" spans="2:11" ht="24.95" customHeight="1" x14ac:dyDescent="0.2">
      <c r="B24" s="93" t="s">
        <v>728</v>
      </c>
      <c r="C24" s="94" t="str">
        <f>'قائمة الدخل'!B7</f>
        <v>إيرادات النشاط</v>
      </c>
      <c r="D24" s="28"/>
      <c r="E24" s="41"/>
      <c r="F24" s="41"/>
      <c r="G24" s="41"/>
      <c r="H24" s="10"/>
      <c r="I24" s="39"/>
      <c r="J24" s="41"/>
      <c r="K24" s="39"/>
    </row>
    <row r="25" spans="2:11" ht="47.25" customHeight="1" x14ac:dyDescent="0.2">
      <c r="B25" s="123"/>
      <c r="C25" s="123"/>
      <c r="D25" s="123"/>
      <c r="E25" s="123"/>
      <c r="F25" s="123"/>
      <c r="G25" s="123"/>
      <c r="H25" s="10"/>
      <c r="I25" s="42" t="str">
        <f>'12-10'!D12</f>
        <v>31 ديسمبر 2024م</v>
      </c>
      <c r="J25" s="76"/>
      <c r="K25" s="97" t="str">
        <f>'قائمة الدخل'!G6</f>
        <v>للفترة من 06 يونيو 2023م حتى 31 ديسمبر 2023م</v>
      </c>
    </row>
    <row r="26" spans="2:11" ht="24.95" customHeight="1" x14ac:dyDescent="0.5">
      <c r="B26" s="124" t="s">
        <v>29</v>
      </c>
      <c r="C26" s="124"/>
      <c r="D26" s="124"/>
      <c r="E26" s="124"/>
      <c r="F26" s="124"/>
      <c r="G26" s="124"/>
      <c r="H26" s="10"/>
      <c r="I26" s="37">
        <f>'ميزان المراجعة'!H21</f>
        <v>2911788</v>
      </c>
      <c r="J26" s="92"/>
      <c r="K26" s="37">
        <v>775465</v>
      </c>
    </row>
    <row r="27" spans="2:11" ht="24.95" customHeight="1" x14ac:dyDescent="0.5">
      <c r="B27" s="124" t="s">
        <v>659</v>
      </c>
      <c r="C27" s="124"/>
      <c r="D27" s="124"/>
      <c r="E27" s="124"/>
      <c r="F27" s="124"/>
      <c r="G27" s="124"/>
      <c r="H27" s="10"/>
      <c r="I27" s="37">
        <f>ROUND(-'ميزان المراجعة'!G22,0)</f>
        <v>-230823</v>
      </c>
      <c r="J27" s="92"/>
      <c r="K27" s="37">
        <v>-75590</v>
      </c>
    </row>
    <row r="28" spans="2:11" ht="24.95" customHeight="1" thickBot="1" x14ac:dyDescent="0.25">
      <c r="B28" s="123"/>
      <c r="C28" s="123"/>
      <c r="D28" s="123"/>
      <c r="E28" s="123"/>
      <c r="F28" s="123"/>
      <c r="G28" s="123"/>
      <c r="H28" s="10"/>
      <c r="I28" s="77">
        <f>ROUND(SUM(I26:I27),0)</f>
        <v>2680965</v>
      </c>
      <c r="J28" s="36"/>
      <c r="K28" s="77">
        <f>SUM(K26:K27)</f>
        <v>699875</v>
      </c>
    </row>
    <row r="29" spans="2:11" ht="24.95" customHeight="1" thickTop="1" x14ac:dyDescent="0.2"/>
    <row r="30" spans="2:11" ht="14.25" customHeight="1" x14ac:dyDescent="0.2">
      <c r="B30" s="68"/>
      <c r="C30" s="43"/>
      <c r="D30" s="43"/>
      <c r="E30" s="43"/>
      <c r="F30" s="43"/>
      <c r="G30" s="43"/>
      <c r="H30" s="43"/>
      <c r="I30" s="43"/>
      <c r="J30" s="43"/>
      <c r="K30" s="43"/>
    </row>
    <row r="31" spans="2:11" ht="21.95" customHeight="1" x14ac:dyDescent="0.2">
      <c r="B31" s="113">
        <f>'12-10'!B31:F31+1</f>
        <v>20</v>
      </c>
      <c r="C31" s="113"/>
      <c r="D31" s="113"/>
      <c r="E31" s="113"/>
      <c r="F31" s="113"/>
      <c r="G31" s="113"/>
      <c r="H31" s="113"/>
      <c r="I31" s="113"/>
      <c r="J31" s="113"/>
      <c r="K31" s="113"/>
    </row>
  </sheetData>
  <mergeCells count="28">
    <mergeCell ref="B1:J1"/>
    <mergeCell ref="B2:J2"/>
    <mergeCell ref="B3:J3"/>
    <mergeCell ref="B4:J4"/>
    <mergeCell ref="E19:E20"/>
    <mergeCell ref="G19:G20"/>
    <mergeCell ref="I19:K19"/>
    <mergeCell ref="E9:E10"/>
    <mergeCell ref="B9:C10"/>
    <mergeCell ref="B11:I11"/>
    <mergeCell ref="B13:G13"/>
    <mergeCell ref="B14:G14"/>
    <mergeCell ref="B6:K6"/>
    <mergeCell ref="B12:E12"/>
    <mergeCell ref="B31:K31"/>
    <mergeCell ref="I7:K7"/>
    <mergeCell ref="G7:G8"/>
    <mergeCell ref="E7:E8"/>
    <mergeCell ref="B15:G15"/>
    <mergeCell ref="B18:K18"/>
    <mergeCell ref="B7:C8"/>
    <mergeCell ref="B21:C21"/>
    <mergeCell ref="B22:C22"/>
    <mergeCell ref="B19:C20"/>
    <mergeCell ref="B25:G25"/>
    <mergeCell ref="B26:G26"/>
    <mergeCell ref="B27:G27"/>
    <mergeCell ref="B28:G28"/>
  </mergeCells>
  <pageMargins left="0.78740157480314965" right="1.04" top="0.39370078740157483" bottom="0" header="0.39370078740157483" footer="0.19685039370078741"/>
  <pageSetup paperSize="9" scale="95" firstPageNumber="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F32"/>
  <sheetViews>
    <sheetView rightToLeft="1" tabSelected="1" view="pageBreakPreview" topLeftCell="A22" zoomScale="130" zoomScaleNormal="145" zoomScaleSheetLayoutView="130" workbookViewId="0">
      <selection activeCell="A28" sqref="A28:XFD28"/>
    </sheetView>
  </sheetViews>
  <sheetFormatPr defaultColWidth="9.25" defaultRowHeight="30" customHeight="1" x14ac:dyDescent="0.2"/>
  <cols>
    <col min="1" max="1" width="6.75" style="10" customWidth="1"/>
    <col min="2" max="2" width="3.5" style="19" bestFit="1" customWidth="1"/>
    <col min="3" max="3" width="36.875" style="10" customWidth="1"/>
    <col min="4" max="4" width="14.625" style="10" customWidth="1"/>
    <col min="5" max="5" width="1.625" style="10" customWidth="1"/>
    <col min="6" max="6" width="19" style="10" customWidth="1"/>
    <col min="7" max="198" width="9.25" style="10"/>
    <col min="199" max="200" width="12.75" style="10" customWidth="1"/>
    <col min="201" max="201" width="18.875" style="10" customWidth="1"/>
    <col min="202" max="202" width="11.125" style="10" customWidth="1"/>
    <col min="203" max="203" width="9.375" style="10" customWidth="1"/>
    <col min="204" max="205" width="17.75" style="10" customWidth="1"/>
    <col min="206" max="206" width="1.875" style="10" customWidth="1"/>
    <col min="207" max="454" width="9.25" style="10"/>
    <col min="455" max="456" width="12.75" style="10" customWidth="1"/>
    <col min="457" max="457" width="18.875" style="10" customWidth="1"/>
    <col min="458" max="458" width="11.125" style="10" customWidth="1"/>
    <col min="459" max="459" width="9.375" style="10" customWidth="1"/>
    <col min="460" max="461" width="17.75" style="10" customWidth="1"/>
    <col min="462" max="462" width="1.875" style="10" customWidth="1"/>
    <col min="463" max="710" width="9.25" style="10"/>
    <col min="711" max="712" width="12.75" style="10" customWidth="1"/>
    <col min="713" max="713" width="18.875" style="10" customWidth="1"/>
    <col min="714" max="714" width="11.125" style="10" customWidth="1"/>
    <col min="715" max="715" width="9.375" style="10" customWidth="1"/>
    <col min="716" max="717" width="17.75" style="10" customWidth="1"/>
    <col min="718" max="718" width="1.875" style="10" customWidth="1"/>
    <col min="719" max="966" width="9.25" style="10"/>
    <col min="967" max="968" width="12.75" style="10" customWidth="1"/>
    <col min="969" max="969" width="18.875" style="10" customWidth="1"/>
    <col min="970" max="970" width="11.125" style="10" customWidth="1"/>
    <col min="971" max="971" width="9.375" style="10" customWidth="1"/>
    <col min="972" max="973" width="17.75" style="10" customWidth="1"/>
    <col min="974" max="974" width="1.875" style="10" customWidth="1"/>
    <col min="975" max="1222" width="9.25" style="10"/>
    <col min="1223" max="1224" width="12.75" style="10" customWidth="1"/>
    <col min="1225" max="1225" width="18.875" style="10" customWidth="1"/>
    <col min="1226" max="1226" width="11.125" style="10" customWidth="1"/>
    <col min="1227" max="1227" width="9.375" style="10" customWidth="1"/>
    <col min="1228" max="1229" width="17.75" style="10" customWidth="1"/>
    <col min="1230" max="1230" width="1.875" style="10" customWidth="1"/>
    <col min="1231" max="1478" width="9.25" style="10"/>
    <col min="1479" max="1480" width="12.75" style="10" customWidth="1"/>
    <col min="1481" max="1481" width="18.875" style="10" customWidth="1"/>
    <col min="1482" max="1482" width="11.125" style="10" customWidth="1"/>
    <col min="1483" max="1483" width="9.375" style="10" customWidth="1"/>
    <col min="1484" max="1485" width="17.75" style="10" customWidth="1"/>
    <col min="1486" max="1486" width="1.875" style="10" customWidth="1"/>
    <col min="1487" max="1734" width="9.25" style="10"/>
    <col min="1735" max="1736" width="12.75" style="10" customWidth="1"/>
    <col min="1737" max="1737" width="18.875" style="10" customWidth="1"/>
    <col min="1738" max="1738" width="11.125" style="10" customWidth="1"/>
    <col min="1739" max="1739" width="9.375" style="10" customWidth="1"/>
    <col min="1740" max="1741" width="17.75" style="10" customWidth="1"/>
    <col min="1742" max="1742" width="1.875" style="10" customWidth="1"/>
    <col min="1743" max="1990" width="9.25" style="10"/>
    <col min="1991" max="1992" width="12.75" style="10" customWidth="1"/>
    <col min="1993" max="1993" width="18.875" style="10" customWidth="1"/>
    <col min="1994" max="1994" width="11.125" style="10" customWidth="1"/>
    <col min="1995" max="1995" width="9.375" style="10" customWidth="1"/>
    <col min="1996" max="1997" width="17.75" style="10" customWidth="1"/>
    <col min="1998" max="1998" width="1.875" style="10" customWidth="1"/>
    <col min="1999" max="2246" width="9.25" style="10"/>
    <col min="2247" max="2248" width="12.75" style="10" customWidth="1"/>
    <col min="2249" max="2249" width="18.875" style="10" customWidth="1"/>
    <col min="2250" max="2250" width="11.125" style="10" customWidth="1"/>
    <col min="2251" max="2251" width="9.375" style="10" customWidth="1"/>
    <col min="2252" max="2253" width="17.75" style="10" customWidth="1"/>
    <col min="2254" max="2254" width="1.875" style="10" customWidth="1"/>
    <col min="2255" max="2502" width="9.25" style="10"/>
    <col min="2503" max="2504" width="12.75" style="10" customWidth="1"/>
    <col min="2505" max="2505" width="18.875" style="10" customWidth="1"/>
    <col min="2506" max="2506" width="11.125" style="10" customWidth="1"/>
    <col min="2507" max="2507" width="9.375" style="10" customWidth="1"/>
    <col min="2508" max="2509" width="17.75" style="10" customWidth="1"/>
    <col min="2510" max="2510" width="1.875" style="10" customWidth="1"/>
    <col min="2511" max="2758" width="9.25" style="10"/>
    <col min="2759" max="2760" width="12.75" style="10" customWidth="1"/>
    <col min="2761" max="2761" width="18.875" style="10" customWidth="1"/>
    <col min="2762" max="2762" width="11.125" style="10" customWidth="1"/>
    <col min="2763" max="2763" width="9.375" style="10" customWidth="1"/>
    <col min="2764" max="2765" width="17.75" style="10" customWidth="1"/>
    <col min="2766" max="2766" width="1.875" style="10" customWidth="1"/>
    <col min="2767" max="3014" width="9.25" style="10"/>
    <col min="3015" max="3016" width="12.75" style="10" customWidth="1"/>
    <col min="3017" max="3017" width="18.875" style="10" customWidth="1"/>
    <col min="3018" max="3018" width="11.125" style="10" customWidth="1"/>
    <col min="3019" max="3019" width="9.375" style="10" customWidth="1"/>
    <col min="3020" max="3021" width="17.75" style="10" customWidth="1"/>
    <col min="3022" max="3022" width="1.875" style="10" customWidth="1"/>
    <col min="3023" max="3270" width="9.25" style="10"/>
    <col min="3271" max="3272" width="12.75" style="10" customWidth="1"/>
    <col min="3273" max="3273" width="18.875" style="10" customWidth="1"/>
    <col min="3274" max="3274" width="11.125" style="10" customWidth="1"/>
    <col min="3275" max="3275" width="9.375" style="10" customWidth="1"/>
    <col min="3276" max="3277" width="17.75" style="10" customWidth="1"/>
    <col min="3278" max="3278" width="1.875" style="10" customWidth="1"/>
    <col min="3279" max="3526" width="9.25" style="10"/>
    <col min="3527" max="3528" width="12.75" style="10" customWidth="1"/>
    <col min="3529" max="3529" width="18.875" style="10" customWidth="1"/>
    <col min="3530" max="3530" width="11.125" style="10" customWidth="1"/>
    <col min="3531" max="3531" width="9.375" style="10" customWidth="1"/>
    <col min="3532" max="3533" width="17.75" style="10" customWidth="1"/>
    <col min="3534" max="3534" width="1.875" style="10" customWidth="1"/>
    <col min="3535" max="3782" width="9.25" style="10"/>
    <col min="3783" max="3784" width="12.75" style="10" customWidth="1"/>
    <col min="3785" max="3785" width="18.875" style="10" customWidth="1"/>
    <col min="3786" max="3786" width="11.125" style="10" customWidth="1"/>
    <col min="3787" max="3787" width="9.375" style="10" customWidth="1"/>
    <col min="3788" max="3789" width="17.75" style="10" customWidth="1"/>
    <col min="3790" max="3790" width="1.875" style="10" customWidth="1"/>
    <col min="3791" max="4038" width="9.25" style="10"/>
    <col min="4039" max="4040" width="12.75" style="10" customWidth="1"/>
    <col min="4041" max="4041" width="18.875" style="10" customWidth="1"/>
    <col min="4042" max="4042" width="11.125" style="10" customWidth="1"/>
    <col min="4043" max="4043" width="9.375" style="10" customWidth="1"/>
    <col min="4044" max="4045" width="17.75" style="10" customWidth="1"/>
    <col min="4046" max="4046" width="1.875" style="10" customWidth="1"/>
    <col min="4047" max="4294" width="9.25" style="10"/>
    <col min="4295" max="4296" width="12.75" style="10" customWidth="1"/>
    <col min="4297" max="4297" width="18.875" style="10" customWidth="1"/>
    <col min="4298" max="4298" width="11.125" style="10" customWidth="1"/>
    <col min="4299" max="4299" width="9.375" style="10" customWidth="1"/>
    <col min="4300" max="4301" width="17.75" style="10" customWidth="1"/>
    <col min="4302" max="4302" width="1.875" style="10" customWidth="1"/>
    <col min="4303" max="4550" width="9.25" style="10"/>
    <col min="4551" max="4552" width="12.75" style="10" customWidth="1"/>
    <col min="4553" max="4553" width="18.875" style="10" customWidth="1"/>
    <col min="4554" max="4554" width="11.125" style="10" customWidth="1"/>
    <col min="4555" max="4555" width="9.375" style="10" customWidth="1"/>
    <col min="4556" max="4557" width="17.75" style="10" customWidth="1"/>
    <col min="4558" max="4558" width="1.875" style="10" customWidth="1"/>
    <col min="4559" max="4806" width="9.25" style="10"/>
    <col min="4807" max="4808" width="12.75" style="10" customWidth="1"/>
    <col min="4809" max="4809" width="18.875" style="10" customWidth="1"/>
    <col min="4810" max="4810" width="11.125" style="10" customWidth="1"/>
    <col min="4811" max="4811" width="9.375" style="10" customWidth="1"/>
    <col min="4812" max="4813" width="17.75" style="10" customWidth="1"/>
    <col min="4814" max="4814" width="1.875" style="10" customWidth="1"/>
    <col min="4815" max="5062" width="9.25" style="10"/>
    <col min="5063" max="5064" width="12.75" style="10" customWidth="1"/>
    <col min="5065" max="5065" width="18.875" style="10" customWidth="1"/>
    <col min="5066" max="5066" width="11.125" style="10" customWidth="1"/>
    <col min="5067" max="5067" width="9.375" style="10" customWidth="1"/>
    <col min="5068" max="5069" width="17.75" style="10" customWidth="1"/>
    <col min="5070" max="5070" width="1.875" style="10" customWidth="1"/>
    <col min="5071" max="5318" width="9.25" style="10"/>
    <col min="5319" max="5320" width="12.75" style="10" customWidth="1"/>
    <col min="5321" max="5321" width="18.875" style="10" customWidth="1"/>
    <col min="5322" max="5322" width="11.125" style="10" customWidth="1"/>
    <col min="5323" max="5323" width="9.375" style="10" customWidth="1"/>
    <col min="5324" max="5325" width="17.75" style="10" customWidth="1"/>
    <col min="5326" max="5326" width="1.875" style="10" customWidth="1"/>
    <col min="5327" max="5574" width="9.25" style="10"/>
    <col min="5575" max="5576" width="12.75" style="10" customWidth="1"/>
    <col min="5577" max="5577" width="18.875" style="10" customWidth="1"/>
    <col min="5578" max="5578" width="11.125" style="10" customWidth="1"/>
    <col min="5579" max="5579" width="9.375" style="10" customWidth="1"/>
    <col min="5580" max="5581" width="17.75" style="10" customWidth="1"/>
    <col min="5582" max="5582" width="1.875" style="10" customWidth="1"/>
    <col min="5583" max="5830" width="9.25" style="10"/>
    <col min="5831" max="5832" width="12.75" style="10" customWidth="1"/>
    <col min="5833" max="5833" width="18.875" style="10" customWidth="1"/>
    <col min="5834" max="5834" width="11.125" style="10" customWidth="1"/>
    <col min="5835" max="5835" width="9.375" style="10" customWidth="1"/>
    <col min="5836" max="5837" width="17.75" style="10" customWidth="1"/>
    <col min="5838" max="5838" width="1.875" style="10" customWidth="1"/>
    <col min="5839" max="6086" width="9.25" style="10"/>
    <col min="6087" max="6088" width="12.75" style="10" customWidth="1"/>
    <col min="6089" max="6089" width="18.875" style="10" customWidth="1"/>
    <col min="6090" max="6090" width="11.125" style="10" customWidth="1"/>
    <col min="6091" max="6091" width="9.375" style="10" customWidth="1"/>
    <col min="6092" max="6093" width="17.75" style="10" customWidth="1"/>
    <col min="6094" max="6094" width="1.875" style="10" customWidth="1"/>
    <col min="6095" max="6342" width="9.25" style="10"/>
    <col min="6343" max="6344" width="12.75" style="10" customWidth="1"/>
    <col min="6345" max="6345" width="18.875" style="10" customWidth="1"/>
    <col min="6346" max="6346" width="11.125" style="10" customWidth="1"/>
    <col min="6347" max="6347" width="9.375" style="10" customWidth="1"/>
    <col min="6348" max="6349" width="17.75" style="10" customWidth="1"/>
    <col min="6350" max="6350" width="1.875" style="10" customWidth="1"/>
    <col min="6351" max="6598" width="9.25" style="10"/>
    <col min="6599" max="6600" width="12.75" style="10" customWidth="1"/>
    <col min="6601" max="6601" width="18.875" style="10" customWidth="1"/>
    <col min="6602" max="6602" width="11.125" style="10" customWidth="1"/>
    <col min="6603" max="6603" width="9.375" style="10" customWidth="1"/>
    <col min="6604" max="6605" width="17.75" style="10" customWidth="1"/>
    <col min="6606" max="6606" width="1.875" style="10" customWidth="1"/>
    <col min="6607" max="6854" width="9.25" style="10"/>
    <col min="6855" max="6856" width="12.75" style="10" customWidth="1"/>
    <col min="6857" max="6857" width="18.875" style="10" customWidth="1"/>
    <col min="6858" max="6858" width="11.125" style="10" customWidth="1"/>
    <col min="6859" max="6859" width="9.375" style="10" customWidth="1"/>
    <col min="6860" max="6861" width="17.75" style="10" customWidth="1"/>
    <col min="6862" max="6862" width="1.875" style="10" customWidth="1"/>
    <col min="6863" max="7110" width="9.25" style="10"/>
    <col min="7111" max="7112" width="12.75" style="10" customWidth="1"/>
    <col min="7113" max="7113" width="18.875" style="10" customWidth="1"/>
    <col min="7114" max="7114" width="11.125" style="10" customWidth="1"/>
    <col min="7115" max="7115" width="9.375" style="10" customWidth="1"/>
    <col min="7116" max="7117" width="17.75" style="10" customWidth="1"/>
    <col min="7118" max="7118" width="1.875" style="10" customWidth="1"/>
    <col min="7119" max="7366" width="9.25" style="10"/>
    <col min="7367" max="7368" width="12.75" style="10" customWidth="1"/>
    <col min="7369" max="7369" width="18.875" style="10" customWidth="1"/>
    <col min="7370" max="7370" width="11.125" style="10" customWidth="1"/>
    <col min="7371" max="7371" width="9.375" style="10" customWidth="1"/>
    <col min="7372" max="7373" width="17.75" style="10" customWidth="1"/>
    <col min="7374" max="7374" width="1.875" style="10" customWidth="1"/>
    <col min="7375" max="7622" width="9.25" style="10"/>
    <col min="7623" max="7624" width="12.75" style="10" customWidth="1"/>
    <col min="7625" max="7625" width="18.875" style="10" customWidth="1"/>
    <col min="7626" max="7626" width="11.125" style="10" customWidth="1"/>
    <col min="7627" max="7627" width="9.375" style="10" customWidth="1"/>
    <col min="7628" max="7629" width="17.75" style="10" customWidth="1"/>
    <col min="7630" max="7630" width="1.875" style="10" customWidth="1"/>
    <col min="7631" max="7878" width="9.25" style="10"/>
    <col min="7879" max="7880" width="12.75" style="10" customWidth="1"/>
    <col min="7881" max="7881" width="18.875" style="10" customWidth="1"/>
    <col min="7882" max="7882" width="11.125" style="10" customWidth="1"/>
    <col min="7883" max="7883" width="9.375" style="10" customWidth="1"/>
    <col min="7884" max="7885" width="17.75" style="10" customWidth="1"/>
    <col min="7886" max="7886" width="1.875" style="10" customWidth="1"/>
    <col min="7887" max="8134" width="9.25" style="10"/>
    <col min="8135" max="8136" width="12.75" style="10" customWidth="1"/>
    <col min="8137" max="8137" width="18.875" style="10" customWidth="1"/>
    <col min="8138" max="8138" width="11.125" style="10" customWidth="1"/>
    <col min="8139" max="8139" width="9.375" style="10" customWidth="1"/>
    <col min="8140" max="8141" width="17.75" style="10" customWidth="1"/>
    <col min="8142" max="8142" width="1.875" style="10" customWidth="1"/>
    <col min="8143" max="8390" width="9.25" style="10"/>
    <col min="8391" max="8392" width="12.75" style="10" customWidth="1"/>
    <col min="8393" max="8393" width="18.875" style="10" customWidth="1"/>
    <col min="8394" max="8394" width="11.125" style="10" customWidth="1"/>
    <col min="8395" max="8395" width="9.375" style="10" customWidth="1"/>
    <col min="8396" max="8397" width="17.75" style="10" customWidth="1"/>
    <col min="8398" max="8398" width="1.875" style="10" customWidth="1"/>
    <col min="8399" max="8646" width="9.25" style="10"/>
    <col min="8647" max="8648" width="12.75" style="10" customWidth="1"/>
    <col min="8649" max="8649" width="18.875" style="10" customWidth="1"/>
    <col min="8650" max="8650" width="11.125" style="10" customWidth="1"/>
    <col min="8651" max="8651" width="9.375" style="10" customWidth="1"/>
    <col min="8652" max="8653" width="17.75" style="10" customWidth="1"/>
    <col min="8654" max="8654" width="1.875" style="10" customWidth="1"/>
    <col min="8655" max="8902" width="9.25" style="10"/>
    <col min="8903" max="8904" width="12.75" style="10" customWidth="1"/>
    <col min="8905" max="8905" width="18.875" style="10" customWidth="1"/>
    <col min="8906" max="8906" width="11.125" style="10" customWidth="1"/>
    <col min="8907" max="8907" width="9.375" style="10" customWidth="1"/>
    <col min="8908" max="8909" width="17.75" style="10" customWidth="1"/>
    <col min="8910" max="8910" width="1.875" style="10" customWidth="1"/>
    <col min="8911" max="9158" width="9.25" style="10"/>
    <col min="9159" max="9160" width="12.75" style="10" customWidth="1"/>
    <col min="9161" max="9161" width="18.875" style="10" customWidth="1"/>
    <col min="9162" max="9162" width="11.125" style="10" customWidth="1"/>
    <col min="9163" max="9163" width="9.375" style="10" customWidth="1"/>
    <col min="9164" max="9165" width="17.75" style="10" customWidth="1"/>
    <col min="9166" max="9166" width="1.875" style="10" customWidth="1"/>
    <col min="9167" max="9414" width="9.25" style="10"/>
    <col min="9415" max="9416" width="12.75" style="10" customWidth="1"/>
    <col min="9417" max="9417" width="18.875" style="10" customWidth="1"/>
    <col min="9418" max="9418" width="11.125" style="10" customWidth="1"/>
    <col min="9419" max="9419" width="9.375" style="10" customWidth="1"/>
    <col min="9420" max="9421" width="17.75" style="10" customWidth="1"/>
    <col min="9422" max="9422" width="1.875" style="10" customWidth="1"/>
    <col min="9423" max="9670" width="9.25" style="10"/>
    <col min="9671" max="9672" width="12.75" style="10" customWidth="1"/>
    <col min="9673" max="9673" width="18.875" style="10" customWidth="1"/>
    <col min="9674" max="9674" width="11.125" style="10" customWidth="1"/>
    <col min="9675" max="9675" width="9.375" style="10" customWidth="1"/>
    <col min="9676" max="9677" width="17.75" style="10" customWidth="1"/>
    <col min="9678" max="9678" width="1.875" style="10" customWidth="1"/>
    <col min="9679" max="9926" width="9.25" style="10"/>
    <col min="9927" max="9928" width="12.75" style="10" customWidth="1"/>
    <col min="9929" max="9929" width="18.875" style="10" customWidth="1"/>
    <col min="9930" max="9930" width="11.125" style="10" customWidth="1"/>
    <col min="9931" max="9931" width="9.375" style="10" customWidth="1"/>
    <col min="9932" max="9933" width="17.75" style="10" customWidth="1"/>
    <col min="9934" max="9934" width="1.875" style="10" customWidth="1"/>
    <col min="9935" max="10182" width="9.25" style="10"/>
    <col min="10183" max="10184" width="12.75" style="10" customWidth="1"/>
    <col min="10185" max="10185" width="18.875" style="10" customWidth="1"/>
    <col min="10186" max="10186" width="11.125" style="10" customWidth="1"/>
    <col min="10187" max="10187" width="9.375" style="10" customWidth="1"/>
    <col min="10188" max="10189" width="17.75" style="10" customWidth="1"/>
    <col min="10190" max="10190" width="1.875" style="10" customWidth="1"/>
    <col min="10191" max="10438" width="9.25" style="10"/>
    <col min="10439" max="10440" width="12.75" style="10" customWidth="1"/>
    <col min="10441" max="10441" width="18.875" style="10" customWidth="1"/>
    <col min="10442" max="10442" width="11.125" style="10" customWidth="1"/>
    <col min="10443" max="10443" width="9.375" style="10" customWidth="1"/>
    <col min="10444" max="10445" width="17.75" style="10" customWidth="1"/>
    <col min="10446" max="10446" width="1.875" style="10" customWidth="1"/>
    <col min="10447" max="10694" width="9.25" style="10"/>
    <col min="10695" max="10696" width="12.75" style="10" customWidth="1"/>
    <col min="10697" max="10697" width="18.875" style="10" customWidth="1"/>
    <col min="10698" max="10698" width="11.125" style="10" customWidth="1"/>
    <col min="10699" max="10699" width="9.375" style="10" customWidth="1"/>
    <col min="10700" max="10701" width="17.75" style="10" customWidth="1"/>
    <col min="10702" max="10702" width="1.875" style="10" customWidth="1"/>
    <col min="10703" max="10950" width="9.25" style="10"/>
    <col min="10951" max="10952" width="12.75" style="10" customWidth="1"/>
    <col min="10953" max="10953" width="18.875" style="10" customWidth="1"/>
    <col min="10954" max="10954" width="11.125" style="10" customWidth="1"/>
    <col min="10955" max="10955" width="9.375" style="10" customWidth="1"/>
    <col min="10956" max="10957" width="17.75" style="10" customWidth="1"/>
    <col min="10958" max="10958" width="1.875" style="10" customWidth="1"/>
    <col min="10959" max="11206" width="9.25" style="10"/>
    <col min="11207" max="11208" width="12.75" style="10" customWidth="1"/>
    <col min="11209" max="11209" width="18.875" style="10" customWidth="1"/>
    <col min="11210" max="11210" width="11.125" style="10" customWidth="1"/>
    <col min="11211" max="11211" width="9.375" style="10" customWidth="1"/>
    <col min="11212" max="11213" width="17.75" style="10" customWidth="1"/>
    <col min="11214" max="11214" width="1.875" style="10" customWidth="1"/>
    <col min="11215" max="11462" width="9.25" style="10"/>
    <col min="11463" max="11464" width="12.75" style="10" customWidth="1"/>
    <col min="11465" max="11465" width="18.875" style="10" customWidth="1"/>
    <col min="11466" max="11466" width="11.125" style="10" customWidth="1"/>
    <col min="11467" max="11467" width="9.375" style="10" customWidth="1"/>
    <col min="11468" max="11469" width="17.75" style="10" customWidth="1"/>
    <col min="11470" max="11470" width="1.875" style="10" customWidth="1"/>
    <col min="11471" max="11718" width="9.25" style="10"/>
    <col min="11719" max="11720" width="12.75" style="10" customWidth="1"/>
    <col min="11721" max="11721" width="18.875" style="10" customWidth="1"/>
    <col min="11722" max="11722" width="11.125" style="10" customWidth="1"/>
    <col min="11723" max="11723" width="9.375" style="10" customWidth="1"/>
    <col min="11724" max="11725" width="17.75" style="10" customWidth="1"/>
    <col min="11726" max="11726" width="1.875" style="10" customWidth="1"/>
    <col min="11727" max="11974" width="9.25" style="10"/>
    <col min="11975" max="11976" width="12.75" style="10" customWidth="1"/>
    <col min="11977" max="11977" width="18.875" style="10" customWidth="1"/>
    <col min="11978" max="11978" width="11.125" style="10" customWidth="1"/>
    <col min="11979" max="11979" width="9.375" style="10" customWidth="1"/>
    <col min="11980" max="11981" width="17.75" style="10" customWidth="1"/>
    <col min="11982" max="11982" width="1.875" style="10" customWidth="1"/>
    <col min="11983" max="12230" width="9.25" style="10"/>
    <col min="12231" max="12232" width="12.75" style="10" customWidth="1"/>
    <col min="12233" max="12233" width="18.875" style="10" customWidth="1"/>
    <col min="12234" max="12234" width="11.125" style="10" customWidth="1"/>
    <col min="12235" max="12235" width="9.375" style="10" customWidth="1"/>
    <col min="12236" max="12237" width="17.75" style="10" customWidth="1"/>
    <col min="12238" max="12238" width="1.875" style="10" customWidth="1"/>
    <col min="12239" max="12486" width="9.25" style="10"/>
    <col min="12487" max="12488" width="12.75" style="10" customWidth="1"/>
    <col min="12489" max="12489" width="18.875" style="10" customWidth="1"/>
    <col min="12490" max="12490" width="11.125" style="10" customWidth="1"/>
    <col min="12491" max="12491" width="9.375" style="10" customWidth="1"/>
    <col min="12492" max="12493" width="17.75" style="10" customWidth="1"/>
    <col min="12494" max="12494" width="1.875" style="10" customWidth="1"/>
    <col min="12495" max="12742" width="9.25" style="10"/>
    <col min="12743" max="12744" width="12.75" style="10" customWidth="1"/>
    <col min="12745" max="12745" width="18.875" style="10" customWidth="1"/>
    <col min="12746" max="12746" width="11.125" style="10" customWidth="1"/>
    <col min="12747" max="12747" width="9.375" style="10" customWidth="1"/>
    <col min="12748" max="12749" width="17.75" style="10" customWidth="1"/>
    <col min="12750" max="12750" width="1.875" style="10" customWidth="1"/>
    <col min="12751" max="12998" width="9.25" style="10"/>
    <col min="12999" max="13000" width="12.75" style="10" customWidth="1"/>
    <col min="13001" max="13001" width="18.875" style="10" customWidth="1"/>
    <col min="13002" max="13002" width="11.125" style="10" customWidth="1"/>
    <col min="13003" max="13003" width="9.375" style="10" customWidth="1"/>
    <col min="13004" max="13005" width="17.75" style="10" customWidth="1"/>
    <col min="13006" max="13006" width="1.875" style="10" customWidth="1"/>
    <col min="13007" max="13254" width="9.25" style="10"/>
    <col min="13255" max="13256" width="12.75" style="10" customWidth="1"/>
    <col min="13257" max="13257" width="18.875" style="10" customWidth="1"/>
    <col min="13258" max="13258" width="11.125" style="10" customWidth="1"/>
    <col min="13259" max="13259" width="9.375" style="10" customWidth="1"/>
    <col min="13260" max="13261" width="17.75" style="10" customWidth="1"/>
    <col min="13262" max="13262" width="1.875" style="10" customWidth="1"/>
    <col min="13263" max="13510" width="9.25" style="10"/>
    <col min="13511" max="13512" width="12.75" style="10" customWidth="1"/>
    <col min="13513" max="13513" width="18.875" style="10" customWidth="1"/>
    <col min="13514" max="13514" width="11.125" style="10" customWidth="1"/>
    <col min="13515" max="13515" width="9.375" style="10" customWidth="1"/>
    <col min="13516" max="13517" width="17.75" style="10" customWidth="1"/>
    <col min="13518" max="13518" width="1.875" style="10" customWidth="1"/>
    <col min="13519" max="13766" width="9.25" style="10"/>
    <col min="13767" max="13768" width="12.75" style="10" customWidth="1"/>
    <col min="13769" max="13769" width="18.875" style="10" customWidth="1"/>
    <col min="13770" max="13770" width="11.125" style="10" customWidth="1"/>
    <col min="13771" max="13771" width="9.375" style="10" customWidth="1"/>
    <col min="13772" max="13773" width="17.75" style="10" customWidth="1"/>
    <col min="13774" max="13774" width="1.875" style="10" customWidth="1"/>
    <col min="13775" max="14022" width="9.25" style="10"/>
    <col min="14023" max="14024" width="12.75" style="10" customWidth="1"/>
    <col min="14025" max="14025" width="18.875" style="10" customWidth="1"/>
    <col min="14026" max="14026" width="11.125" style="10" customWidth="1"/>
    <col min="14027" max="14027" width="9.375" style="10" customWidth="1"/>
    <col min="14028" max="14029" width="17.75" style="10" customWidth="1"/>
    <col min="14030" max="14030" width="1.875" style="10" customWidth="1"/>
    <col min="14031" max="14278" width="9.25" style="10"/>
    <col min="14279" max="14280" width="12.75" style="10" customWidth="1"/>
    <col min="14281" max="14281" width="18.875" style="10" customWidth="1"/>
    <col min="14282" max="14282" width="11.125" style="10" customWidth="1"/>
    <col min="14283" max="14283" width="9.375" style="10" customWidth="1"/>
    <col min="14284" max="14285" width="17.75" style="10" customWidth="1"/>
    <col min="14286" max="14286" width="1.875" style="10" customWidth="1"/>
    <col min="14287" max="14534" width="9.25" style="10"/>
    <col min="14535" max="14536" width="12.75" style="10" customWidth="1"/>
    <col min="14537" max="14537" width="18.875" style="10" customWidth="1"/>
    <col min="14538" max="14538" width="11.125" style="10" customWidth="1"/>
    <col min="14539" max="14539" width="9.375" style="10" customWidth="1"/>
    <col min="14540" max="14541" width="17.75" style="10" customWidth="1"/>
    <col min="14542" max="14542" width="1.875" style="10" customWidth="1"/>
    <col min="14543" max="14790" width="9.25" style="10"/>
    <col min="14791" max="14792" width="12.75" style="10" customWidth="1"/>
    <col min="14793" max="14793" width="18.875" style="10" customWidth="1"/>
    <col min="14794" max="14794" width="11.125" style="10" customWidth="1"/>
    <col min="14795" max="14795" width="9.375" style="10" customWidth="1"/>
    <col min="14796" max="14797" width="17.75" style="10" customWidth="1"/>
    <col min="14798" max="14798" width="1.875" style="10" customWidth="1"/>
    <col min="14799" max="15046" width="9.25" style="10"/>
    <col min="15047" max="15048" width="12.75" style="10" customWidth="1"/>
    <col min="15049" max="15049" width="18.875" style="10" customWidth="1"/>
    <col min="15050" max="15050" width="11.125" style="10" customWidth="1"/>
    <col min="15051" max="15051" width="9.375" style="10" customWidth="1"/>
    <col min="15052" max="15053" width="17.75" style="10" customWidth="1"/>
    <col min="15054" max="15054" width="1.875" style="10" customWidth="1"/>
    <col min="15055" max="15302" width="9.25" style="10"/>
    <col min="15303" max="15304" width="12.75" style="10" customWidth="1"/>
    <col min="15305" max="15305" width="18.875" style="10" customWidth="1"/>
    <col min="15306" max="15306" width="11.125" style="10" customWidth="1"/>
    <col min="15307" max="15307" width="9.375" style="10" customWidth="1"/>
    <col min="15308" max="15309" width="17.75" style="10" customWidth="1"/>
    <col min="15310" max="15310" width="1.875" style="10" customWidth="1"/>
    <col min="15311" max="15558" width="9.25" style="10"/>
    <col min="15559" max="15560" width="12.75" style="10" customWidth="1"/>
    <col min="15561" max="15561" width="18.875" style="10" customWidth="1"/>
    <col min="15562" max="15562" width="11.125" style="10" customWidth="1"/>
    <col min="15563" max="15563" width="9.375" style="10" customWidth="1"/>
    <col min="15564" max="15565" width="17.75" style="10" customWidth="1"/>
    <col min="15566" max="15566" width="1.875" style="10" customWidth="1"/>
    <col min="15567" max="15814" width="9.25" style="10"/>
    <col min="15815" max="15816" width="12.75" style="10" customWidth="1"/>
    <col min="15817" max="15817" width="18.875" style="10" customWidth="1"/>
    <col min="15818" max="15818" width="11.125" style="10" customWidth="1"/>
    <col min="15819" max="15819" width="9.375" style="10" customWidth="1"/>
    <col min="15820" max="15821" width="17.75" style="10" customWidth="1"/>
    <col min="15822" max="15822" width="1.875" style="10" customWidth="1"/>
    <col min="15823" max="16070" width="9.25" style="10"/>
    <col min="16071" max="16072" width="12.75" style="10" customWidth="1"/>
    <col min="16073" max="16073" width="18.875" style="10" customWidth="1"/>
    <col min="16074" max="16074" width="11.125" style="10" customWidth="1"/>
    <col min="16075" max="16075" width="9.375" style="10" customWidth="1"/>
    <col min="16076" max="16077" width="17.75" style="10" customWidth="1"/>
    <col min="16078" max="16078" width="1.875" style="10" customWidth="1"/>
    <col min="16079" max="16384" width="9.25" style="10"/>
  </cols>
  <sheetData>
    <row r="1" spans="2:6" ht="20.25" x14ac:dyDescent="0.2">
      <c r="B1" s="102" t="str">
        <f>'7-5'!B1:F1</f>
        <v>شركة أجمل الزهور والأشجار للصناعة</v>
      </c>
      <c r="C1" s="102"/>
      <c r="D1" s="102"/>
      <c r="E1" s="102"/>
      <c r="F1" s="102"/>
    </row>
    <row r="2" spans="2:6" ht="20.25" x14ac:dyDescent="0.2">
      <c r="B2" s="103" t="str">
        <f>'7-5'!B2:F2</f>
        <v>شركة شخص واحد - ذات مسئولية محدودة أجنبية</v>
      </c>
      <c r="C2" s="103"/>
      <c r="D2" s="103"/>
      <c r="E2" s="103"/>
      <c r="F2" s="103"/>
    </row>
    <row r="3" spans="2:6" ht="20.25" x14ac:dyDescent="0.2">
      <c r="B3" s="102" t="str">
        <f>'7-5'!B3:F3</f>
        <v>إيضاحات حول القوائم المالية للسنة المنتهية في 31 ديسمبر 2024م</v>
      </c>
      <c r="C3" s="102"/>
      <c r="D3" s="102"/>
      <c r="E3" s="102"/>
      <c r="F3" s="102"/>
    </row>
    <row r="4" spans="2:6" ht="20.25" x14ac:dyDescent="0.2">
      <c r="B4" s="104" t="str">
        <f>'7-5'!B4:F4</f>
        <v>(جميع المبالغ بالريال السعودي)</v>
      </c>
      <c r="C4" s="104"/>
      <c r="D4" s="104"/>
      <c r="E4" s="104"/>
      <c r="F4" s="104"/>
    </row>
    <row r="5" spans="2:6" ht="24.95" customHeight="1" x14ac:dyDescent="0.2">
      <c r="B5" s="96" t="s">
        <v>732</v>
      </c>
      <c r="C5" s="95" t="str">
        <f>'قائمة الدخل'!B8</f>
        <v>تكاليف النشاط</v>
      </c>
      <c r="D5" s="70"/>
      <c r="E5" s="70"/>
      <c r="F5" s="70"/>
    </row>
    <row r="6" spans="2:6" s="28" customFormat="1" ht="44.25" customHeight="1" x14ac:dyDescent="0.2">
      <c r="B6" s="109"/>
      <c r="C6" s="109"/>
      <c r="D6" s="42" t="str">
        <f>'12-13'!I25</f>
        <v>31 ديسمبر 2024م</v>
      </c>
      <c r="E6" s="76"/>
      <c r="F6" s="97" t="str">
        <f>'12-13'!K25</f>
        <v>للفترة من 06 يونيو 2023م حتى 31 ديسمبر 2023م</v>
      </c>
    </row>
    <row r="7" spans="2:6" s="28" customFormat="1" ht="24.95" customHeight="1" x14ac:dyDescent="0.5">
      <c r="B7" s="130" t="s">
        <v>729</v>
      </c>
      <c r="C7" s="130"/>
      <c r="D7" s="37">
        <f>-F10</f>
        <v>266071</v>
      </c>
      <c r="E7" s="76"/>
      <c r="F7" s="39">
        <v>0</v>
      </c>
    </row>
    <row r="8" spans="2:6" s="28" customFormat="1" ht="24.95" customHeight="1" x14ac:dyDescent="0.5">
      <c r="B8" s="130" t="s">
        <v>623</v>
      </c>
      <c r="C8" s="130"/>
      <c r="D8" s="37">
        <f>ROUND('ميزان المراجعة'!G23,0)</f>
        <v>2417274</v>
      </c>
      <c r="E8" s="92"/>
      <c r="F8" s="37">
        <v>709823</v>
      </c>
    </row>
    <row r="9" spans="2:6" s="28" customFormat="1" ht="24.95" customHeight="1" x14ac:dyDescent="0.5">
      <c r="B9" s="130" t="s">
        <v>730</v>
      </c>
      <c r="C9" s="130"/>
      <c r="D9" s="37">
        <f>ROUND('ميزان المراجعة'!G29,0)</f>
        <v>26064</v>
      </c>
      <c r="E9" s="92"/>
      <c r="F9" s="37">
        <v>112632</v>
      </c>
    </row>
    <row r="10" spans="2:6" s="28" customFormat="1" ht="24.95" customHeight="1" x14ac:dyDescent="0.5">
      <c r="B10" s="130" t="s">
        <v>731</v>
      </c>
      <c r="C10" s="130"/>
      <c r="D10" s="37">
        <f>-'المركز المالي'!E9</f>
        <v>-307900</v>
      </c>
      <c r="E10" s="92"/>
      <c r="F10" s="37">
        <f>ROUND(-'ميزان المراجعة'!C7,0)</f>
        <v>-266071</v>
      </c>
    </row>
    <row r="11" spans="2:6" s="28" customFormat="1" ht="24.95" customHeight="1" thickBot="1" x14ac:dyDescent="0.25">
      <c r="B11" s="106"/>
      <c r="C11" s="106"/>
      <c r="D11" s="77">
        <f>SUM(D7:D10)</f>
        <v>2401509</v>
      </c>
      <c r="E11" s="36"/>
      <c r="F11" s="77">
        <f>SUM(F7:F10)</f>
        <v>556384</v>
      </c>
    </row>
    <row r="12" spans="2:6" s="28" customFormat="1" ht="24.95" customHeight="1" thickTop="1" x14ac:dyDescent="0.2">
      <c r="B12" s="36"/>
      <c r="C12" s="36"/>
      <c r="D12" s="81"/>
      <c r="E12" s="36"/>
      <c r="F12" s="81"/>
    </row>
    <row r="13" spans="2:6" s="28" customFormat="1" ht="24.75" customHeight="1" x14ac:dyDescent="0.2">
      <c r="B13" s="41" t="s">
        <v>736</v>
      </c>
      <c r="C13" s="76" t="str">
        <f>'قائمة الدخل'!B10</f>
        <v>مـصـروفـات إدارية وعمومية</v>
      </c>
      <c r="D13" s="36"/>
      <c r="E13" s="36"/>
      <c r="F13" s="39"/>
    </row>
    <row r="14" spans="2:6" s="28" customFormat="1" ht="41.25" customHeight="1" x14ac:dyDescent="0.2">
      <c r="B14" s="120"/>
      <c r="C14" s="120"/>
      <c r="D14" s="42" t="str">
        <f>'15-13'!D6</f>
        <v>31 ديسمبر 2024م</v>
      </c>
      <c r="E14" s="35"/>
      <c r="F14" s="97" t="str">
        <f>'15-13'!F6</f>
        <v>للفترة من 06 يونيو 2023م حتى 31 ديسمبر 2023م</v>
      </c>
    </row>
    <row r="15" spans="2:6" s="28" customFormat="1" ht="24.95" customHeight="1" x14ac:dyDescent="0.2">
      <c r="B15" s="131" t="s">
        <v>737</v>
      </c>
      <c r="C15" s="131"/>
      <c r="D15" s="37">
        <f>ROUND('ميزان المراجعة'!E24+'ميزان المراجعة'!E30,0)</f>
        <v>185489</v>
      </c>
      <c r="E15" s="92"/>
      <c r="F15" s="37">
        <v>143370</v>
      </c>
    </row>
    <row r="16" spans="2:6" s="29" customFormat="1" ht="24.95" customHeight="1" x14ac:dyDescent="0.2">
      <c r="B16" s="131" t="s">
        <v>693</v>
      </c>
      <c r="C16" s="131"/>
      <c r="D16" s="37">
        <f>ROUND('ميزان المراجعة'!E40,0)</f>
        <v>31690</v>
      </c>
      <c r="E16" s="92"/>
      <c r="F16" s="37">
        <v>32700</v>
      </c>
    </row>
    <row r="17" spans="2:6" ht="24.95" customHeight="1" x14ac:dyDescent="0.2">
      <c r="B17" s="131" t="s">
        <v>738</v>
      </c>
      <c r="C17" s="131"/>
      <c r="D17" s="37">
        <f>ROUND('ميزان المراجعة'!E27,0)</f>
        <v>10000</v>
      </c>
      <c r="E17" s="92"/>
      <c r="F17" s="37">
        <v>3243</v>
      </c>
    </row>
    <row r="18" spans="2:6" s="15" customFormat="1" ht="24.95" customHeight="1" x14ac:dyDescent="0.2">
      <c r="B18" s="131" t="s">
        <v>739</v>
      </c>
      <c r="C18" s="131"/>
      <c r="D18" s="37">
        <f>ROUND('ميزان المراجعة'!E25,0)</f>
        <v>126417</v>
      </c>
      <c r="E18" s="92"/>
      <c r="F18" s="37">
        <v>44588</v>
      </c>
    </row>
    <row r="19" spans="2:6" ht="24.95" customHeight="1" x14ac:dyDescent="0.2">
      <c r="B19" s="131" t="s">
        <v>733</v>
      </c>
      <c r="C19" s="131"/>
      <c r="D19" s="37">
        <f>ROUND('ميزان المراجعة'!E37,0)</f>
        <v>2931</v>
      </c>
      <c r="E19" s="92"/>
      <c r="F19" s="37">
        <v>1709</v>
      </c>
    </row>
    <row r="20" spans="2:6" ht="24.95" customHeight="1" x14ac:dyDescent="0.2">
      <c r="B20" s="131" t="s">
        <v>705</v>
      </c>
      <c r="C20" s="131"/>
      <c r="D20" s="37">
        <f>ROUND('ميزان المراجعة'!E28+'ميزان المراجعة'!E33+'ميزان المراجعة'!E35,0)</f>
        <v>37805</v>
      </c>
      <c r="E20" s="92"/>
      <c r="F20" s="39">
        <v>0</v>
      </c>
    </row>
    <row r="21" spans="2:6" ht="24.95" customHeight="1" x14ac:dyDescent="0.2">
      <c r="B21" s="131" t="s">
        <v>22</v>
      </c>
      <c r="C21" s="131"/>
      <c r="D21" s="37">
        <f>ROUND('ميزان المراجعة'!E26+'ميزان المراجعة'!E34,0)</f>
        <v>189024</v>
      </c>
      <c r="E21" s="92"/>
      <c r="F21" s="39">
        <v>0</v>
      </c>
    </row>
    <row r="22" spans="2:6" s="28" customFormat="1" ht="24.95" customHeight="1" x14ac:dyDescent="0.2">
      <c r="B22" s="131" t="s">
        <v>34</v>
      </c>
      <c r="C22" s="131"/>
      <c r="D22" s="37">
        <f>ROUND('ميزان المراجعة'!E36,0)</f>
        <v>26436</v>
      </c>
      <c r="E22" s="92"/>
      <c r="F22" s="39">
        <v>0</v>
      </c>
    </row>
    <row r="23" spans="2:6" ht="24.95" customHeight="1" x14ac:dyDescent="0.2">
      <c r="B23" s="131" t="s">
        <v>35</v>
      </c>
      <c r="C23" s="131"/>
      <c r="D23" s="37">
        <f>ROUND('ميزان المراجعة'!E41,0)</f>
        <v>7500</v>
      </c>
      <c r="E23" s="92"/>
      <c r="F23" s="37">
        <v>10000</v>
      </c>
    </row>
    <row r="24" spans="2:6" ht="24.95" customHeight="1" x14ac:dyDescent="0.2">
      <c r="B24" s="131" t="s">
        <v>734</v>
      </c>
      <c r="C24" s="131"/>
      <c r="D24" s="37">
        <f>ROUND('ميزان المراجعة'!E39,0)</f>
        <v>10831</v>
      </c>
      <c r="E24" s="92"/>
      <c r="F24" s="37">
        <v>1535</v>
      </c>
    </row>
    <row r="25" spans="2:6" ht="24.95" customHeight="1" x14ac:dyDescent="0.2">
      <c r="B25" s="131" t="s">
        <v>735</v>
      </c>
      <c r="C25" s="131"/>
      <c r="D25" s="37">
        <f>ROUND('ميزان المراجعة'!E31+'ميزان المراجعة'!E32+'ميزان المراجعة'!E38,0)-1</f>
        <v>23378</v>
      </c>
      <c r="E25" s="92"/>
      <c r="F25" s="37">
        <v>1653</v>
      </c>
    </row>
    <row r="26" spans="2:6" s="28" customFormat="1" ht="24.95" customHeight="1" thickBot="1" x14ac:dyDescent="0.25">
      <c r="B26" s="132"/>
      <c r="C26" s="132"/>
      <c r="D26" s="77">
        <f>ROUND(SUM(D15:D25),0)</f>
        <v>651501</v>
      </c>
      <c r="E26" s="92"/>
      <c r="F26" s="77">
        <f>ROUND(SUM(F15:F25),0)</f>
        <v>238798</v>
      </c>
    </row>
    <row r="27" spans="2:6" s="28" customFormat="1" ht="24.95" customHeight="1" thickTop="1" x14ac:dyDescent="0.2">
      <c r="B27" s="40"/>
      <c r="C27" s="36"/>
      <c r="D27" s="36"/>
      <c r="E27" s="36"/>
      <c r="F27" s="39"/>
    </row>
    <row r="28" spans="2:6" s="28" customFormat="1" ht="24.95" customHeight="1" x14ac:dyDescent="0.2">
      <c r="B28" s="40"/>
      <c r="C28" s="36"/>
      <c r="D28" s="36"/>
      <c r="E28" s="36"/>
      <c r="F28" s="39"/>
    </row>
    <row r="29" spans="2:6" s="28" customFormat="1" ht="24.95" customHeight="1" x14ac:dyDescent="0.2">
      <c r="B29" s="40"/>
      <c r="C29" s="36"/>
      <c r="D29" s="36"/>
      <c r="E29" s="36"/>
      <c r="F29" s="39"/>
    </row>
    <row r="30" spans="2:6" s="28" customFormat="1" ht="24.95" customHeight="1" x14ac:dyDescent="0.2">
      <c r="B30" s="40"/>
      <c r="C30" s="36"/>
      <c r="D30" s="36"/>
      <c r="E30" s="36"/>
      <c r="F30" s="39"/>
    </row>
    <row r="31" spans="2:6" s="28" customFormat="1" ht="10.5" customHeight="1" x14ac:dyDescent="0.2">
      <c r="B31" s="40"/>
      <c r="C31" s="36"/>
      <c r="D31" s="36"/>
      <c r="E31" s="36"/>
      <c r="F31" s="39"/>
    </row>
    <row r="32" spans="2:6" s="28" customFormat="1" ht="20.25" customHeight="1" x14ac:dyDescent="0.2">
      <c r="B32" s="101">
        <f>'12-13'!B31:K31+1</f>
        <v>21</v>
      </c>
      <c r="C32" s="101"/>
      <c r="D32" s="101"/>
      <c r="E32" s="101"/>
      <c r="F32" s="101"/>
    </row>
  </sheetData>
  <mergeCells count="24">
    <mergeCell ref="B22:C22"/>
    <mergeCell ref="B23:C23"/>
    <mergeCell ref="B24:C24"/>
    <mergeCell ref="B1:F1"/>
    <mergeCell ref="B2:F2"/>
    <mergeCell ref="B3:F3"/>
    <mergeCell ref="B4:F4"/>
    <mergeCell ref="B14:C14"/>
    <mergeCell ref="B32:F32"/>
    <mergeCell ref="B6:C6"/>
    <mergeCell ref="B7:C7"/>
    <mergeCell ref="B8:C8"/>
    <mergeCell ref="B9:C9"/>
    <mergeCell ref="B10:C10"/>
    <mergeCell ref="B11:C11"/>
    <mergeCell ref="B15:C15"/>
    <mergeCell ref="B16:C16"/>
    <mergeCell ref="B17:C17"/>
    <mergeCell ref="B18:C18"/>
    <mergeCell ref="B19:C19"/>
    <mergeCell ref="B25:C25"/>
    <mergeCell ref="B26:C26"/>
    <mergeCell ref="B20:C20"/>
    <mergeCell ref="B21:C21"/>
  </mergeCells>
  <pageMargins left="0.78740157480314965" right="0.99" top="0.39370078740157483" bottom="0" header="0.39370078740157483" footer="0.19685039370078741"/>
  <pageSetup paperSize="9" firstPageNumber="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11</vt:i4>
      </vt:variant>
      <vt:variant>
        <vt:lpstr>النطاقات المسماة</vt:lpstr>
      </vt:variant>
      <vt:variant>
        <vt:i4>10</vt:i4>
      </vt:variant>
    </vt:vector>
  </HeadingPairs>
  <TitlesOfParts>
    <vt:vector size="21" baseType="lpstr">
      <vt:lpstr>ميزان المراجعة</vt:lpstr>
      <vt:lpstr>Sheet1</vt:lpstr>
      <vt:lpstr>المركز المالي</vt:lpstr>
      <vt:lpstr>قائمة الدخل</vt:lpstr>
      <vt:lpstr>قائمة التغيرات</vt:lpstr>
      <vt:lpstr>التدفقات النقدية</vt:lpstr>
      <vt:lpstr>7-5</vt:lpstr>
      <vt:lpstr>8</vt:lpstr>
      <vt:lpstr>12-10</vt:lpstr>
      <vt:lpstr>12-13</vt:lpstr>
      <vt:lpstr>15-13</vt:lpstr>
      <vt:lpstr>'12-13'!Print_Area</vt:lpstr>
      <vt:lpstr>'15-13'!Print_Area</vt:lpstr>
      <vt:lpstr>'7-5'!Print_Area</vt:lpstr>
      <vt:lpstr>'8'!Print_Area</vt:lpstr>
      <vt:lpstr>'التدفقات النقدية'!Print_Area</vt:lpstr>
      <vt:lpstr>'المركز المالي'!Print_Area</vt:lpstr>
      <vt:lpstr>'قائمة التغيرات'!Print_Area</vt:lpstr>
      <vt:lpstr>'قائمة الدخل'!Print_Area</vt:lpstr>
      <vt:lpstr>'ميزان المراجعة'!Print_Area</vt:lpstr>
      <vt:lpstr>'15-13'!Print_Titles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شركة الحطامي 2022</dc:title>
  <dc:creator>SACAD</dc:creator>
  <cp:lastModifiedBy>b.abdalla@sacadfirm-sys.com</cp:lastModifiedBy>
  <cp:lastPrinted>2025-05-27T09:00:03Z</cp:lastPrinted>
  <dcterms:created xsi:type="dcterms:W3CDTF">2021-09-06T06:19:46Z</dcterms:created>
  <dcterms:modified xsi:type="dcterms:W3CDTF">2025-05-27T09:16:48Z</dcterms:modified>
</cp:coreProperties>
</file>