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Admin-pc\التقرير اليومي للفرسان\احمد\شركة أجمل الزهور\القوئم المالية\"/>
    </mc:Choice>
  </mc:AlternateContent>
  <xr:revisionPtr revIDLastSave="0" documentId="13_ncr:1_{85696A18-8A30-40E0-8B96-ABBAA5D0D25D}" xr6:coauthVersionLast="47" xr6:coauthVersionMax="47" xr10:uidLastSave="{00000000-0000-0000-0000-000000000000}"/>
  <bookViews>
    <workbookView xWindow="-120" yWindow="-120" windowWidth="29040" windowHeight="15840" firstSheet="2" activeTab="10" xr2:uid="{00000000-000D-0000-FFFF-FFFF00000000}"/>
  </bookViews>
  <sheets>
    <sheet name="ميزان المراجعة" sheetId="30" state="hidden" r:id="rId1"/>
    <sheet name="Sheet1" sheetId="35" state="hidden" r:id="rId2"/>
    <sheet name="المركز المالي" sheetId="15" r:id="rId3"/>
    <sheet name="قائمة الدخل" sheetId="16" r:id="rId4"/>
    <sheet name="قائمة التغيرات" sheetId="17" r:id="rId5"/>
    <sheet name="التدفقات النقدية" sheetId="18" r:id="rId6"/>
    <sheet name="7-5" sheetId="19" r:id="rId7"/>
    <sheet name="8" sheetId="29" r:id="rId8"/>
    <sheet name="12-10" sheetId="23" r:id="rId9"/>
    <sheet name="12-13" sheetId="34" r:id="rId10"/>
    <sheet name="15-13" sheetId="26" r:id="rId11"/>
  </sheets>
  <externalReferences>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0" hidden="1">'ميزان المراجعة'!$A$1:$H$1</definedName>
    <definedName name="AuditorsReport" localSheetId="10">#REF!</definedName>
    <definedName name="AuditorsReport">#REF!</definedName>
    <definedName name="Exhibit_A" localSheetId="10">#REF!</definedName>
    <definedName name="Exhibit_A">#REF!</definedName>
    <definedName name="Exhibit_B" localSheetId="10">#REF!</definedName>
    <definedName name="Exhibit_B">#REF!</definedName>
    <definedName name="Exhibit_c" localSheetId="10">#REF!</definedName>
    <definedName name="Exhibit_c">#REF!</definedName>
    <definedName name="fdf" localSheetId="10">#REF!</definedName>
    <definedName name="fdf">#REF!</definedName>
    <definedName name="k" localSheetId="10">#REF!</definedName>
    <definedName name="k">#REF!</definedName>
    <definedName name="Notes" localSheetId="10">#REF!</definedName>
    <definedName name="Notes">#REF!</definedName>
    <definedName name="Part_1" localSheetId="10">#REF!</definedName>
    <definedName name="Part_1">#REF!</definedName>
    <definedName name="_xlnm.Print_Area" localSheetId="9">'12-13'!$B$1:$K$31</definedName>
    <definedName name="_xlnm.Print_Area" localSheetId="10">'15-13'!$B$1:$F$32</definedName>
    <definedName name="_xlnm.Print_Area" localSheetId="6">'7-5'!$B$1:$F$31</definedName>
    <definedName name="_xlnm.Print_Area" localSheetId="7">'8'!$B$1:$J$21</definedName>
    <definedName name="_xlnm.Print_Area" localSheetId="5">'التدفقات النقدية'!$B$1:$E$32</definedName>
    <definedName name="_xlnm.Print_Area" localSheetId="2">'المركز المالي'!$B$1:$G$35</definedName>
    <definedName name="_xlnm.Print_Area" localSheetId="4">'قائمة التغيرات'!$A$1:$G$20</definedName>
    <definedName name="_xlnm.Print_Area" localSheetId="3">'قائمة الدخل'!$B$1:$G$29</definedName>
    <definedName name="_xlnm.Print_Area" localSheetId="0">'ميزان المراجعة'!$A$1:$H$73</definedName>
    <definedName name="_xlnm.Print_Titles" localSheetId="10">'15-13'!$1:$4</definedName>
    <definedName name="tt">#REF!</definedName>
    <definedName name="XDO_?BIRTH_DATE_EXP?" localSheetId="10">#REF!</definedName>
    <definedName name="XDO_?BIRTH_DATE_EXP?">#REF!</definedName>
    <definedName name="XDO_?CF_BDLABEL?" localSheetId="10">#REF!</definedName>
    <definedName name="XDO_?CF_BDLABEL?">#REF!</definedName>
    <definedName name="XDO_?CF_IQAMALABEL?" localSheetId="10">#REF!</definedName>
    <definedName name="XDO_?CF_IQAMALABEL?">#REF!</definedName>
    <definedName name="XDO_?CF_JOINDATELABEL?" localSheetId="10">#REF!</definedName>
    <definedName name="XDO_?CF_JOINDATELABEL?">#REF!</definedName>
    <definedName name="XDO_?CF_NAMEARABICNATIONALITY?" localSheetId="10">#REF!</definedName>
    <definedName name="XDO_?CF_NAMEARABICNATIONALITY?">#REF!</definedName>
    <definedName name="XDO_?CF_NINLABEL?" localSheetId="10">#REF!</definedName>
    <definedName name="XDO_?CF_NINLABEL?">#REF!</definedName>
    <definedName name="XDO_?CF_OLDNINLABEL?" localSheetId="10">#REF!</definedName>
    <definedName name="XDO_?CF_OLDNINLABEL?">#REF!</definedName>
    <definedName name="XDO_?CF_SINLABEL?" localSheetId="10">#REF!</definedName>
    <definedName name="XDO_?CF_SINLABEL?">#REF!</definedName>
    <definedName name="XDO_?CF_STATUS?" localSheetId="10">#REF!</definedName>
    <definedName name="XDO_?CF_STATUS?">#REF!</definedName>
    <definedName name="XDO_?CF_STATUSLABEL?" localSheetId="10">#REF!</definedName>
    <definedName name="XDO_?CF_STATUSLABEL?">#REF!</definedName>
    <definedName name="XDO_?CF_WAGELABEL?" localSheetId="10">#REF!</definedName>
    <definedName name="XDO_?CF_WAGELABEL?">#REF!</definedName>
    <definedName name="XDO_?IQAMANUMBER?" localSheetId="10">#REF!</definedName>
    <definedName name="XDO_?IQAMANUMBER?">#REF!</definedName>
    <definedName name="XDO_?JOIN_DATE_EXP?" localSheetId="10">#REF!</definedName>
    <definedName name="XDO_?JOIN_DATE_EXP?">#REF!</definedName>
    <definedName name="XDO_?MAIN_HEADING?" localSheetId="10">#REF!</definedName>
    <definedName name="XDO_?MAIN_HEADING?">#REF!</definedName>
    <definedName name="XDO_?MONTHLYCONTRIBUTORYWAGE?" localSheetId="10">#REF!</definedName>
    <definedName name="XDO_?MONTHLYCONTRIBUTORYWAGE?">#REF!</definedName>
    <definedName name="XDO_?NAME?" localSheetId="10">#REF!</definedName>
    <definedName name="XDO_?NAME?">#REF!</definedName>
    <definedName name="XDO_?NEWNINUMBER?" localSheetId="10">#REF!</definedName>
    <definedName name="XDO_?NEWNINUMBER?">#REF!</definedName>
    <definedName name="XDO_?OLDNINUMBER?" localSheetId="10">#REF!</definedName>
    <definedName name="XDO_?OLDNINUMBER?">#REF!</definedName>
    <definedName name="XDO_?PASSPORTNUMBER?" localSheetId="10">#REF!</definedName>
    <definedName name="XDO_?PASSPORTNUMBER?">#REF!</definedName>
    <definedName name="XDO_?SOCIALINSURANCENUMBER?" localSheetId="10">#REF!</definedName>
    <definedName name="XDO_?SOCIALINSURANCENUMBER?">#REF!</definedName>
    <definedName name="XDO_?SUB_HEADING?" localSheetId="10">#REF!</definedName>
    <definedName name="XDO_?SUB_HEADING?">#REF!</definedName>
    <definedName name="XDO_?TOTAL_EMPLOYERS?" localSheetId="10">#REF!</definedName>
    <definedName name="XDO_?TOTAL_EMPLOYERS?">#REF!</definedName>
    <definedName name="XDO_CF_NAMELABEL?" localSheetId="10">#REF!</definedName>
    <definedName name="XDO_CF_NAMELABEL?">#REF!</definedName>
    <definedName name="XDO_CF_NATIONALITYLABEL?" localSheetId="10">#REF!</definedName>
    <definedName name="XDO_CF_NATIONALITYLABEL?">#REF!</definedName>
    <definedName name="XDO_CF_PASSPORTLABEL?" localSheetId="10">#REF!</definedName>
    <definedName name="XDO_CF_PASSPORTLABEL?">#REF!</definedName>
    <definedName name="XDO_GROUP_?G_2?" localSheetId="10">#REF!</definedName>
    <definedName name="XDO_GROUP_?G_2?">#REF!</definedName>
    <definedName name="Z_C4C54333_0C8B_484B_8210_F3D7E510C081_.wvu.Cols" localSheetId="3" hidden="1">'قائمة الدخل'!$A:$A</definedName>
    <definedName name="Z_C4C54333_0C8B_484B_8210_F3D7E510C081_.wvu.PrintArea" localSheetId="8" hidden="1">'12-10'!$B$1:$E$22</definedName>
    <definedName name="Z_C4C54333_0C8B_484B_8210_F3D7E510C081_.wvu.PrintTitles" localSheetId="9" hidden="1">'12-13'!#REF!</definedName>
    <definedName name="Z_C4C54333_0C8B_484B_8210_F3D7E510C081_.wvu.PrintTitles" localSheetId="10" hidden="1">'15-13'!$1:$4</definedName>
    <definedName name="Z_C4C54333_0C8B_484B_8210_F3D7E510C081_.wvu.PrintTitles" localSheetId="6" hidden="1">'7-5'!#REF!</definedName>
    <definedName name="Z_C4C54333_0C8B_484B_8210_F3D7E510C081_.wvu.PrintTitles" localSheetId="7" hidden="1">'8'!#REF!</definedName>
    <definedName name="أتعابالفروع" localSheetId="10">#REF!</definedName>
    <definedName name="أتعابالفروع">#REF!</definedName>
    <definedName name="أجازات" localSheetId="10">#REF!</definedName>
    <definedName name="أجازات">#REF!</definedName>
    <definedName name="الأبراج" localSheetId="10">#REF!</definedName>
    <definedName name="الأبراج">#REF!</definedName>
    <definedName name="الإيرادات" localSheetId="10">'[1]إيرادات مكتب الخبر'!#REF!</definedName>
    <definedName name="الإيرادات">'[2]إيرادات مكتب الخبر'!#REF!</definedName>
    <definedName name="الإيرادات_13">'[3]إيرادات مكتب الخبر'!#REF!</definedName>
    <definedName name="التغيرات">#REF!</definedName>
    <definedName name="الدخل">'[4]قائمة الدخل'!$B$2</definedName>
    <definedName name="السابعة" localSheetId="10">#REF!</definedName>
    <definedName name="السابعة">#REF!</definedName>
    <definedName name="العملالأسبوعي" localSheetId="10">#REF!</definedName>
    <definedName name="العملالأسبوعي">#REF!</definedName>
    <definedName name="الفهرس">#REF!</definedName>
    <definedName name="المراجعةالدورية" localSheetId="10">#REF!</definedName>
    <definedName name="المراجعةالدورية">#REF!</definedName>
    <definedName name="الميزانية" localSheetId="10">#REF!</definedName>
    <definedName name="الميزانية">#REF!</definedName>
    <definedName name="النبذة" localSheetId="10">#REF!</definedName>
    <definedName name="النبذة">#REF!</definedName>
    <definedName name="إيضاح3" localSheetId="10">#REF!</definedName>
    <definedName name="إيضاح3">#REF!</definedName>
    <definedName name="إيضاح7" localSheetId="10">#REF!</definedName>
    <definedName name="إيضاح7">#REF!</definedName>
    <definedName name="إيضاح8" localSheetId="10">#REF!</definedName>
    <definedName name="إيضاح8">#REF!</definedName>
    <definedName name="تتتتتت">#REF!</definedName>
    <definedName name="تذكرةطائرة" localSheetId="10">#REF!</definedName>
    <definedName name="تذكرةطائرة">#REF!</definedName>
    <definedName name="تصفيةموظف" localSheetId="10">#REF!</definedName>
    <definedName name="تصفيةموظف">#REF!</definedName>
    <definedName name="تغيرات" localSheetId="10">#REF!</definedName>
    <definedName name="تغيرات">#REF!</definedName>
    <definedName name="تقريرأعمال" localSheetId="10">'[1]موقف العملاء'!#REF!</definedName>
    <definedName name="تقريرأعمال">'[2]موقف العملاء'!#REF!</definedName>
    <definedName name="تقريرأعمال_13">'[3]موقف العملاء'!#REF!</definedName>
    <definedName name="تقريرالمكتب" localSheetId="10">'[1]تقرير أعمال المكتب'!#REF!</definedName>
    <definedName name="تقريرالمكتب">'[2]تقرير أعمال المكتب'!#REF!</definedName>
    <definedName name="تقريرالمكتب_13">'[3]تقرير أعمال المكتب'!#REF!</definedName>
    <definedName name="تقريرشهري" localSheetId="10">'[1]موقف العملاء'!#REF!</definedName>
    <definedName name="تقريرشهري">'[2]موقف العملاء'!#REF!</definedName>
    <definedName name="تقريرشهري_13">'[3]موقف العملاء'!#REF!</definedName>
    <definedName name="تكاليف" localSheetId="10">#REF!</definedName>
    <definedName name="تكاليف">#REF!</definedName>
    <definedName name="تلفوناتالعملاء" localSheetId="10">#REF!</definedName>
    <definedName name="تلفوناتالعملاء">#REF!</definedName>
    <definedName name="تليفونات">#REF!</definedName>
    <definedName name="جدولزمني" localSheetId="10">#REF!</definedName>
    <definedName name="جدولزمني">#REF!</definedName>
    <definedName name="جردالخزينة" localSheetId="10">#REF!</definedName>
    <definedName name="جردالخزينة">#REF!</definedName>
    <definedName name="جردالمخزون" localSheetId="10">#REF!</definedName>
    <definedName name="جردالمخزون">#REF!</definedName>
    <definedName name="جهات">'[2]تقرير أعمال المكتب'!#REF!</definedName>
    <definedName name="خالد" localSheetId="10">'[1]موقف العملاء'!#REF!</definedName>
    <definedName name="خالد">'[2]موقف العملاء'!#REF!</definedName>
    <definedName name="خالد_13">'[5]موقف العملاء'!#REF!</definedName>
    <definedName name="خطابتنقل" localSheetId="10">#REF!</definedName>
    <definedName name="خطابتنقل">#REF!</definedName>
    <definedName name="زياراتأسبوعي" localSheetId="10">#REF!</definedName>
    <definedName name="زياراتأسبوعي">#REF!</definedName>
    <definedName name="زياراتالعملاء" localSheetId="10">#REF!</definedName>
    <definedName name="زياراتالعملاء">#REF!</definedName>
    <definedName name="سامي" localSheetId="10">#REF!</definedName>
    <definedName name="سامي">#REF!</definedName>
    <definedName name="سندصرف" localSheetId="10">#REF!</definedName>
    <definedName name="سندصرف">#REF!</definedName>
    <definedName name="شى62" localSheetId="10">'[6]ميزان المراجعة'!#REF!</definedName>
    <definedName name="شى62">'[6]ميزان المراجعة'!#REF!</definedName>
    <definedName name="ص.راتب" localSheetId="10">#REF!</definedName>
    <definedName name="ص.راتب">#REF!</definedName>
    <definedName name="صرفعمولة" localSheetId="10">#REF!</definedName>
    <definedName name="صرفعمولة">#REF!</definedName>
    <definedName name="ططط">#REF!</definedName>
    <definedName name="عملاءالمكتب" localSheetId="10">'[7]كشف بعملاء المكتب'!#REF!</definedName>
    <definedName name="عملاءالمكتب">'[8]كشف بعملاء المكتب'!#REF!</definedName>
    <definedName name="عملاءالمكتب_13">'[3]كشف بعملاء المكتب'!#REF!</definedName>
    <definedName name="ك.الحضور" localSheetId="10">#REF!</definedName>
    <definedName name="ك.الحضور">#REF!</definedName>
    <definedName name="كشفتفريغ" localSheetId="10">#REF!</definedName>
    <definedName name="كشفتفريغ">#REF!</definedName>
    <definedName name="كمك" localSheetId="10">#REF!</definedName>
    <definedName name="كمك">#REF!</definedName>
    <definedName name="م.المراجعةالنهائية" localSheetId="10">#REF!</definedName>
    <definedName name="م.المراجعةالنهائية">#REF!</definedName>
    <definedName name="م.المكاتب" localSheetId="10">#REF!</definedName>
    <definedName name="م.المكاتب">#REF!</definedName>
    <definedName name="م.بالمستودع" localSheetId="10">#REF!</definedName>
    <definedName name="م.بالمستودع">#REF!</definedName>
    <definedName name="مدحت">#REF!</definedName>
    <definedName name="مراسلاتالعملاء" localSheetId="10">#REF!</definedName>
    <definedName name="مراسلاتالعملاء">#REF!</definedName>
    <definedName name="موقفالعملاء" localSheetId="10">#REF!</definedName>
    <definedName name="موقفالعملاء">#REF!</definedName>
    <definedName name="ن.سيارة" localSheetId="10">#REF!</definedName>
    <definedName name="ن.سيارة">#REF!</definedName>
    <definedName name="نبذة" localSheetId="10">#REF!</definedName>
    <definedName name="نبذة">#REF!</definedName>
    <definedName name="نوعالخدمة" localSheetId="10">#REF!</definedName>
    <definedName name="نوعالخدمة">#REF!</definedName>
  </definedNames>
  <calcPr calcId="191029"/>
  <customWorkbookViews>
    <customWorkbookView name="SACAD OFFICE - Personal View" guid="{C4C54333-0C8B-484B-8210-F3D7E510C081}" mergeInterval="0" personalView="1" maximized="1" xWindow="-8" yWindow="-8" windowWidth="1936" windowHeight="1048" activeSheetId="18"/>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26" l="1"/>
  <c r="B3" i="26"/>
  <c r="B4" i="34"/>
  <c r="B3" i="34"/>
  <c r="B4" i="23"/>
  <c r="B3" i="23"/>
  <c r="C6" i="23"/>
  <c r="B4" i="29"/>
  <c r="B3" i="29"/>
  <c r="B13" i="23"/>
  <c r="C22" i="23"/>
  <c r="B21" i="29"/>
  <c r="B31" i="23" s="1"/>
  <c r="B31" i="34" s="1"/>
  <c r="B32" i="26" s="1"/>
  <c r="C13" i="26"/>
  <c r="C5" i="26"/>
  <c r="C24" i="34"/>
  <c r="I26" i="34"/>
  <c r="I27" i="34"/>
  <c r="I28" i="34"/>
  <c r="K28" i="34"/>
  <c r="C17" i="34"/>
  <c r="B12" i="29"/>
  <c r="C5" i="29"/>
  <c r="C16" i="19"/>
  <c r="C11" i="19"/>
  <c r="C5" i="19"/>
  <c r="B14" i="18"/>
  <c r="B15" i="18"/>
  <c r="B7" i="18"/>
  <c r="G14" i="17" l="1"/>
  <c r="G9" i="17"/>
  <c r="G7" i="17"/>
  <c r="C10" i="17"/>
  <c r="C11" i="17" s="1"/>
  <c r="B4" i="16"/>
  <c r="A4" i="17" s="1"/>
  <c r="B28" i="16"/>
  <c r="B19" i="17" s="1"/>
  <c r="B31" i="18" s="1"/>
  <c r="B29" i="16"/>
  <c r="A20" i="17" s="1"/>
  <c r="B14" i="29"/>
  <c r="B16" i="29" s="1"/>
  <c r="G19" i="15"/>
  <c r="E19" i="15"/>
  <c r="B4" i="18" l="1"/>
  <c r="I21" i="34"/>
  <c r="K22" i="34"/>
  <c r="D8" i="26"/>
  <c r="D9" i="26"/>
  <c r="I14" i="34"/>
  <c r="F10" i="26"/>
  <c r="F11" i="26" s="1"/>
  <c r="G45" i="30"/>
  <c r="F45" i="30"/>
  <c r="E45" i="30"/>
  <c r="J6" i="30"/>
  <c r="D25" i="26"/>
  <c r="D8" i="23"/>
  <c r="D24" i="26"/>
  <c r="D23" i="26"/>
  <c r="D22" i="26"/>
  <c r="D21" i="26"/>
  <c r="D20" i="26"/>
  <c r="D19" i="26"/>
  <c r="D18" i="26"/>
  <c r="D17" i="26"/>
  <c r="D16" i="26"/>
  <c r="D15" i="26"/>
  <c r="D13" i="19"/>
  <c r="D14" i="19" s="1"/>
  <c r="F13" i="19"/>
  <c r="F14" i="19" s="1"/>
  <c r="I22" i="34" l="1"/>
  <c r="E27" i="15"/>
  <c r="D7" i="26"/>
  <c r="G7" i="16"/>
  <c r="E8" i="17"/>
  <c r="G8" i="17" l="1"/>
  <c r="E10" i="17"/>
  <c r="G28" i="15"/>
  <c r="F26" i="26"/>
  <c r="G10" i="16" s="1"/>
  <c r="G10" i="17" l="1"/>
  <c r="E11" i="17"/>
  <c r="G11" i="17" s="1"/>
  <c r="D26" i="26"/>
  <c r="D26" i="23"/>
  <c r="F26" i="23"/>
  <c r="F8" i="23"/>
  <c r="D7" i="23"/>
  <c r="D9" i="23" s="1"/>
  <c r="F7" i="23"/>
  <c r="I10" i="34"/>
  <c r="I9" i="34"/>
  <c r="K9" i="34"/>
  <c r="K14" i="34" s="1"/>
  <c r="H13" i="29"/>
  <c r="H12" i="29"/>
  <c r="F13" i="29"/>
  <c r="F12" i="29"/>
  <c r="D13" i="29"/>
  <c r="D12" i="29"/>
  <c r="H9" i="29"/>
  <c r="F9" i="29"/>
  <c r="D9" i="29"/>
  <c r="H8" i="29"/>
  <c r="F8" i="29"/>
  <c r="F10" i="29" s="1"/>
  <c r="D8" i="29"/>
  <c r="D18" i="19"/>
  <c r="D8" i="19"/>
  <c r="D7" i="19"/>
  <c r="F8" i="19"/>
  <c r="F7" i="19"/>
  <c r="F18" i="19"/>
  <c r="H42" i="30"/>
  <c r="D42" i="30"/>
  <c r="C43" i="30" s="1"/>
  <c r="E42" i="30"/>
  <c r="E43" i="30" s="1"/>
  <c r="F42" i="30"/>
  <c r="G42" i="30"/>
  <c r="C42" i="30"/>
  <c r="C15" i="17"/>
  <c r="D14" i="29" l="1"/>
  <c r="H10" i="29"/>
  <c r="D17" i="29"/>
  <c r="D10" i="29"/>
  <c r="C16" i="17"/>
  <c r="E10" i="18"/>
  <c r="F14" i="23"/>
  <c r="C10" i="18"/>
  <c r="D14" i="23"/>
  <c r="H14" i="29"/>
  <c r="H16" i="29" s="1"/>
  <c r="G43" i="30"/>
  <c r="F9" i="23"/>
  <c r="C22" i="18"/>
  <c r="C23" i="18" s="1"/>
  <c r="F17" i="29"/>
  <c r="H17" i="29"/>
  <c r="F14" i="29"/>
  <c r="F16" i="29" s="1"/>
  <c r="J9" i="29"/>
  <c r="C18" i="18" s="1"/>
  <c r="C19" i="18" s="1"/>
  <c r="J12" i="29"/>
  <c r="E9" i="18" s="1"/>
  <c r="J13" i="29"/>
  <c r="C9" i="18" s="1"/>
  <c r="F6" i="23"/>
  <c r="F6" i="19"/>
  <c r="D6" i="19"/>
  <c r="D12" i="19" s="1"/>
  <c r="E6" i="16"/>
  <c r="C5" i="18" s="1"/>
  <c r="D9" i="19"/>
  <c r="F9" i="19"/>
  <c r="D16" i="29" l="1"/>
  <c r="E5" i="18"/>
  <c r="K25" i="34"/>
  <c r="F17" i="19"/>
  <c r="F19" i="19" s="1"/>
  <c r="G10" i="15" s="1"/>
  <c r="F12" i="19"/>
  <c r="K8" i="34"/>
  <c r="F12" i="23"/>
  <c r="K15" i="34"/>
  <c r="G23" i="15" s="1"/>
  <c r="D19" i="19"/>
  <c r="E10" i="15" s="1"/>
  <c r="I15" i="34"/>
  <c r="E23" i="15" s="1"/>
  <c r="J8" i="29"/>
  <c r="J14" i="29"/>
  <c r="G9" i="15"/>
  <c r="E18" i="15"/>
  <c r="D17" i="19"/>
  <c r="I8" i="34" s="1"/>
  <c r="E8" i="15"/>
  <c r="C14" i="18" l="1"/>
  <c r="I13" i="34"/>
  <c r="D6" i="23" s="1"/>
  <c r="D12" i="23" s="1"/>
  <c r="I25" i="34" s="1"/>
  <c r="I20" i="34"/>
  <c r="K13" i="34"/>
  <c r="K20" i="34"/>
  <c r="H23" i="15"/>
  <c r="J10" i="29"/>
  <c r="J16" i="29" s="1"/>
  <c r="E13" i="15" s="1"/>
  <c r="J17" i="29"/>
  <c r="H10" i="15"/>
  <c r="F6" i="26"/>
  <c r="E14" i="15" l="1"/>
  <c r="E9" i="15"/>
  <c r="F14" i="26"/>
  <c r="D24" i="23"/>
  <c r="G13" i="15"/>
  <c r="H13" i="15" s="1"/>
  <c r="E10" i="16"/>
  <c r="E19" i="18"/>
  <c r="D10" i="26" l="1"/>
  <c r="D11" i="26" s="1"/>
  <c r="E8" i="16" s="1"/>
  <c r="C13" i="18"/>
  <c r="H9" i="15"/>
  <c r="E11" i="15"/>
  <c r="E15" i="15" s="1"/>
  <c r="E7" i="16"/>
  <c r="D6" i="26"/>
  <c r="D14" i="26" l="1"/>
  <c r="E9" i="16"/>
  <c r="E11" i="16" s="1"/>
  <c r="E12" i="16"/>
  <c r="E20" i="15"/>
  <c r="G14" i="15"/>
  <c r="D13" i="23" l="1"/>
  <c r="D16" i="23" s="1"/>
  <c r="C7" i="18"/>
  <c r="C11" i="18" s="1"/>
  <c r="E13" i="16"/>
  <c r="G8" i="16"/>
  <c r="G9" i="16" s="1"/>
  <c r="G11" i="16" s="1"/>
  <c r="G18" i="15"/>
  <c r="F13" i="23" l="1"/>
  <c r="F16" i="23" s="1"/>
  <c r="E7" i="18"/>
  <c r="E11" i="18" s="1"/>
  <c r="E16" i="18" s="1"/>
  <c r="H18" i="15"/>
  <c r="C15" i="18"/>
  <c r="C16" i="18" s="1"/>
  <c r="E13" i="17"/>
  <c r="G13" i="17" s="1"/>
  <c r="C24" i="18" l="1"/>
  <c r="E15" i="17"/>
  <c r="G15" i="17" s="1"/>
  <c r="E23" i="18"/>
  <c r="B1" i="16"/>
  <c r="E16" i="17" l="1"/>
  <c r="G16" i="17" s="1"/>
  <c r="F24" i="23"/>
  <c r="F27" i="23" s="1"/>
  <c r="D25" i="23" s="1"/>
  <c r="G8" i="15"/>
  <c r="D27" i="23" l="1"/>
  <c r="E22" i="15" s="1"/>
  <c r="G22" i="15"/>
  <c r="G24" i="15" s="1"/>
  <c r="G11" i="15"/>
  <c r="G15" i="15" s="1"/>
  <c r="E24" i="15" l="1"/>
  <c r="E25" i="15" s="1"/>
  <c r="H22" i="15"/>
  <c r="A1" i="17"/>
  <c r="B2" i="16"/>
  <c r="A2" i="17" s="1"/>
  <c r="G20" i="15" l="1"/>
  <c r="G25" i="15" s="1"/>
  <c r="B1" i="18"/>
  <c r="B1" i="19" l="1"/>
  <c r="B2" i="18"/>
  <c r="B1" i="29" l="1"/>
  <c r="B1" i="26"/>
  <c r="B1" i="23"/>
  <c r="B1" i="34"/>
  <c r="B2" i="19"/>
  <c r="G13" i="16"/>
  <c r="B2" i="23" l="1"/>
  <c r="B2" i="26"/>
  <c r="B2" i="29"/>
  <c r="B2" i="34"/>
  <c r="E24" i="18"/>
  <c r="E26" i="18" s="1"/>
  <c r="C25" i="18" s="1"/>
  <c r="C26" i="18" l="1"/>
  <c r="E28" i="15" l="1"/>
  <c r="E29" i="15" s="1"/>
  <c r="E30" i="15" s="1"/>
  <c r="G29" i="15" l="1"/>
  <c r="G30" i="15" s="1"/>
</calcChain>
</file>

<file path=xl/sharedStrings.xml><?xml version="1.0" encoding="utf-8"?>
<sst xmlns="http://schemas.openxmlformats.org/spreadsheetml/2006/main" count="2063" uniqueCount="759">
  <si>
    <t>الأصـول الـمـتـداولـة</t>
  </si>
  <si>
    <t>مـجـمـوع الأصـول الـمـتـداولـة</t>
  </si>
  <si>
    <t>إيـضـاح</t>
  </si>
  <si>
    <t>الـمـجـمـــــــوع</t>
  </si>
  <si>
    <t xml:space="preserve"> </t>
  </si>
  <si>
    <t>رأس المال</t>
  </si>
  <si>
    <t>حـقـوق الملكية</t>
  </si>
  <si>
    <t>مـجـمـوع حـقـوق الملكية</t>
  </si>
  <si>
    <t>(جميع المبالغ بالريال السعودي)</t>
  </si>
  <si>
    <t>نقد وما في حكمه</t>
  </si>
  <si>
    <t>إيرادات النشاط</t>
  </si>
  <si>
    <t>تكاليف النشاط</t>
  </si>
  <si>
    <t>المجموع</t>
  </si>
  <si>
    <t>إضافات</t>
  </si>
  <si>
    <t>صافي القيمة الدفترية :</t>
  </si>
  <si>
    <t>قيمة الحصص</t>
  </si>
  <si>
    <t>التكلفة :</t>
  </si>
  <si>
    <t>حجم التعامل</t>
  </si>
  <si>
    <t>طبيعـــــــــــة المعاملة</t>
  </si>
  <si>
    <t>أتعاب مهنية مستحقة</t>
  </si>
  <si>
    <t>مخصص منافع الموظفين</t>
  </si>
  <si>
    <t>مجمل الربح</t>
  </si>
  <si>
    <t>رسوم حكومية واشتراكات</t>
  </si>
  <si>
    <t>تعديلات</t>
  </si>
  <si>
    <t>31 ديسمبر 2023م</t>
  </si>
  <si>
    <t>النقــد ومــا في حكمــه في أخر السنة / الفترة</t>
  </si>
  <si>
    <t>نقد لدى البنوك</t>
  </si>
  <si>
    <t>اسم الحساب</t>
  </si>
  <si>
    <t>المخزون</t>
  </si>
  <si>
    <t>المبيعات</t>
  </si>
  <si>
    <t>الصندوق</t>
  </si>
  <si>
    <t>قـائـمـة الـمـركــز الـمـالـي كما فــي 31 ديـسـمـــبـر 2024م</t>
  </si>
  <si>
    <t>31 ديسمبر 2024م</t>
  </si>
  <si>
    <t>الرصيد كما في 31 ديسمبر 2023م</t>
  </si>
  <si>
    <t>تأمينات اجتماعية</t>
  </si>
  <si>
    <t>نهاية الخدمة</t>
  </si>
  <si>
    <t>الرصيد كما في 31 ديسمبر 2024م</t>
  </si>
  <si>
    <t>مؤسسة بيارق بلادي للمقاولات - رقم الضريبة 300533077300003</t>
  </si>
  <si>
    <t>ميزان المراجعة للحسابات</t>
  </si>
  <si>
    <t>الفتره 01/01/2024 - 31/12/2024</t>
  </si>
  <si>
    <t>رصيد الجانب المدين اول الفتره</t>
  </si>
  <si>
    <t>رصيد الجانب الدائن اول الفتره</t>
  </si>
  <si>
    <t>الرصيد الأفتتاحي</t>
  </si>
  <si>
    <t>حركة "العمليات"- الجانب المدين</t>
  </si>
  <si>
    <t>حركة "العمليات"- الجانب الدائن</t>
  </si>
  <si>
    <t>إغلاق - الجانب المدين</t>
  </si>
  <si>
    <t>إغلاق - الجانب الدائن</t>
  </si>
  <si>
    <t>الرصيد الختامى</t>
  </si>
  <si>
    <t>0.11</t>
  </si>
  <si>
    <t>0.00</t>
  </si>
  <si>
    <t>23,000.00</t>
  </si>
  <si>
    <t>سيارة ريوا</t>
  </si>
  <si>
    <t>14,000.00</t>
  </si>
  <si>
    <t>السيارة الكليسر بيكب دوج موديل 2019 رقم (1)</t>
  </si>
  <si>
    <t>50,000.00</t>
  </si>
  <si>
    <t>حـ / سيارة تاتا موديل 2022 (رقم 1 R)</t>
  </si>
  <si>
    <t>48,700.00</t>
  </si>
  <si>
    <t>حـ / سيارة تاتا موديل 2022 (رقم 2 F)</t>
  </si>
  <si>
    <t>حـ / سيارة تاتا موديل 2023 (رقم 3 A)</t>
  </si>
  <si>
    <t>45,652.17</t>
  </si>
  <si>
    <t>حـ / سيارة تاتا موديل 2023 (رقم 4 H)</t>
  </si>
  <si>
    <t>47,217.39</t>
  </si>
  <si>
    <t>حـ / سيارة تاتا موديل 2023 (رقم 5)</t>
  </si>
  <si>
    <t>42,000.00</t>
  </si>
  <si>
    <t>حـ / سيارة اورفان نسيان موديل 2007</t>
  </si>
  <si>
    <t>حـ / سيارة نيسان صني موديل 2014 (1)</t>
  </si>
  <si>
    <t>25,000.00</t>
  </si>
  <si>
    <t>حـ / سيارة نيسان صني موديل 2015 (2)</t>
  </si>
  <si>
    <t>حـ / سيارة دودج بيكب موديل 2017 رقم (2)</t>
  </si>
  <si>
    <t>44,600.00</t>
  </si>
  <si>
    <t>حـ / سيارة دودج بيكب موديل 2019 رقم (3)</t>
  </si>
  <si>
    <t>47,000.00</t>
  </si>
  <si>
    <t>حـ / سيارة نيسان صني موديل 2019 (3) رل ك 5128</t>
  </si>
  <si>
    <t>33,500.00</t>
  </si>
  <si>
    <t>حـ / سيارة نيسان سنترا موديل 2020 (1) ر م ق 9146</t>
  </si>
  <si>
    <t>40,000.00</t>
  </si>
  <si>
    <t>حـ / سيارة نيسان صني موديل 2019 (4) ر ن ل 8292</t>
  </si>
  <si>
    <t>32,000.00</t>
  </si>
  <si>
    <t>حـ / سيارة تويوتا ياريس موديل 2020 (1) ر ك ط 4521</t>
  </si>
  <si>
    <t>تحسينات مباني</t>
  </si>
  <si>
    <t>10,300.00</t>
  </si>
  <si>
    <t>العدد والادوات</t>
  </si>
  <si>
    <t>8,160.00</t>
  </si>
  <si>
    <t>1,267.00</t>
  </si>
  <si>
    <t>اثاث المكتب</t>
  </si>
  <si>
    <t>22,751.39</t>
  </si>
  <si>
    <t xml:space="preserve">الاجهزة الكهربائية </t>
  </si>
  <si>
    <t>5,498.27</t>
  </si>
  <si>
    <t>6,765.27</t>
  </si>
  <si>
    <t>30,230,805.33</t>
  </si>
  <si>
    <t>28,776,173.04</t>
  </si>
  <si>
    <t>1,454,632.29</t>
  </si>
  <si>
    <t>الخزينة</t>
  </si>
  <si>
    <t>مصرف الانماء</t>
  </si>
  <si>
    <t>4,996.15</t>
  </si>
  <si>
    <t>1,389,171.04</t>
  </si>
  <si>
    <t>1,369,419.18</t>
  </si>
  <si>
    <t>1,394,167.19</t>
  </si>
  <si>
    <t>24,748.01</t>
  </si>
  <si>
    <t>البنك السعودي</t>
  </si>
  <si>
    <t>411,162.36</t>
  </si>
  <si>
    <t>13,387,945.14</t>
  </si>
  <si>
    <t>12,751,902.42</t>
  </si>
  <si>
    <t>13,799,107.50</t>
  </si>
  <si>
    <t>1,047,205.08</t>
  </si>
  <si>
    <t>بـــــــــــنك الـــــــــبلاد</t>
  </si>
  <si>
    <t>1,343,962.97</t>
  </si>
  <si>
    <t>21,789,736.02</t>
  </si>
  <si>
    <t>20,041,401.92</t>
  </si>
  <si>
    <t>23,133,698.99</t>
  </si>
  <si>
    <t>3,092,297.07</t>
  </si>
  <si>
    <t>الشركة الوطنية للتنمية الزراعية (نادك)</t>
  </si>
  <si>
    <t>793,357.41</t>
  </si>
  <si>
    <t>15,861,504.93</t>
  </si>
  <si>
    <t>16,048,908.94</t>
  </si>
  <si>
    <t>16,654,862.34</t>
  </si>
  <si>
    <t>605,953.40</t>
  </si>
  <si>
    <t>الشركة السعودية لمعدات الديزل المحدودة (رقم 1)</t>
  </si>
  <si>
    <t>115.00</t>
  </si>
  <si>
    <t>113.85</t>
  </si>
  <si>
    <t>1.15</t>
  </si>
  <si>
    <t>شركة أسواق عبدالله العثيم</t>
  </si>
  <si>
    <t>2,261,067.49</t>
  </si>
  <si>
    <t>23,484,940.76</t>
  </si>
  <si>
    <t>22,871,693.92</t>
  </si>
  <si>
    <t>25,746,008.25</t>
  </si>
  <si>
    <t>2,874,314.33</t>
  </si>
  <si>
    <t xml:space="preserve">شركة التوكيلا العالمية لسيارات المحدودة </t>
  </si>
  <si>
    <t>(0.11)</t>
  </si>
  <si>
    <t>633,296.98</t>
  </si>
  <si>
    <t>532,444.61</t>
  </si>
  <si>
    <t>532,444.72</t>
  </si>
  <si>
    <t>100,852.26</t>
  </si>
  <si>
    <t>الادارة العامة للتدريب التقني والمهني بمنطقةالرياض</t>
  </si>
  <si>
    <t>1,380.00</t>
  </si>
  <si>
    <t>شركة نجم لخدمات التأمين</t>
  </si>
  <si>
    <t>8,625.00</t>
  </si>
  <si>
    <t>شــــــــــــــركة الدكـــــــــــان المحدودة</t>
  </si>
  <si>
    <t>1,556,027.12</t>
  </si>
  <si>
    <t>1,403,890.11</t>
  </si>
  <si>
    <t>152,137.01</t>
  </si>
  <si>
    <t>شــــــــركة المراعـــــــــي</t>
  </si>
  <si>
    <t>151,800.00</t>
  </si>
  <si>
    <t>جمعية العناية بمساجد الطرق</t>
  </si>
  <si>
    <t>6,243,588.79</t>
  </si>
  <si>
    <t>6,122,704.72</t>
  </si>
  <si>
    <t>120,884.07</t>
  </si>
  <si>
    <t xml:space="preserve">شركة أي اف أس آي أم لادارة المرافق </t>
  </si>
  <si>
    <t>261,126.67</t>
  </si>
  <si>
    <t>85,023.23</t>
  </si>
  <si>
    <t>176,103.44</t>
  </si>
  <si>
    <t>شركة محطة زيت الجري للمحروقات</t>
  </si>
  <si>
    <t>16,513.42</t>
  </si>
  <si>
    <t>جمعية الدعوة والإرشاد وتوعية الجاليات بالروضة</t>
  </si>
  <si>
    <t>103,293.00</t>
  </si>
  <si>
    <t>1.00</t>
  </si>
  <si>
    <t>3,564,413.12</t>
  </si>
  <si>
    <t>3,564,414.00</t>
  </si>
  <si>
    <t>3,564,414.12</t>
  </si>
  <si>
    <t>0.12</t>
  </si>
  <si>
    <t>ضريبة المشتريات</t>
  </si>
  <si>
    <t>م. ايجار المكتب المدفوع مقدما</t>
  </si>
  <si>
    <t>4,000.00</t>
  </si>
  <si>
    <t>34,000.00</t>
  </si>
  <si>
    <t>32,334.00</t>
  </si>
  <si>
    <t>38,000.00</t>
  </si>
  <si>
    <t>5,666.00</t>
  </si>
  <si>
    <t>م ايجار السكن المدفوع مقدما</t>
  </si>
  <si>
    <t>23,333.32</t>
  </si>
  <si>
    <t>17,500.00</t>
  </si>
  <si>
    <t>29,166.72</t>
  </si>
  <si>
    <t>40,833.32</t>
  </si>
  <si>
    <t>11,666.60</t>
  </si>
  <si>
    <t>م تامين طبي مدفوع مقدما</t>
  </si>
  <si>
    <t>23,511.50</t>
  </si>
  <si>
    <t>25,072.00</t>
  </si>
  <si>
    <t>32,588.55</t>
  </si>
  <si>
    <t>48,583.50</t>
  </si>
  <si>
    <t>15,994.95</t>
  </si>
  <si>
    <t>عهدة المحاسب / عثمان</t>
  </si>
  <si>
    <t>66,069.62</t>
  </si>
  <si>
    <t>3,615,490.80</t>
  </si>
  <si>
    <t>3,680,638.48</t>
  </si>
  <si>
    <t>3,681,560.42</t>
  </si>
  <si>
    <t>921.94</t>
  </si>
  <si>
    <t>سلفة / امير</t>
  </si>
  <si>
    <t>13,963.00</t>
  </si>
  <si>
    <t>2,529.00</t>
  </si>
  <si>
    <t>11,434.00</t>
  </si>
  <si>
    <t xml:space="preserve">عهدة م / محمود </t>
  </si>
  <si>
    <t>95,412.98</t>
  </si>
  <si>
    <t>186,276.62</t>
  </si>
  <si>
    <t>437,680.04</t>
  </si>
  <si>
    <t>281,689.60</t>
  </si>
  <si>
    <t>(155,990.44)</t>
  </si>
  <si>
    <t xml:space="preserve">سلفة الفنى / سيد الشحات </t>
  </si>
  <si>
    <t>1,017.50</t>
  </si>
  <si>
    <t>سلفة الفنى / محمد فتوح المصرى</t>
  </si>
  <si>
    <t>1,087.50</t>
  </si>
  <si>
    <t>سلفة الفني البنغالي / MD SHAKIL</t>
  </si>
  <si>
    <t>700.00</t>
  </si>
  <si>
    <t xml:space="preserve">سلفة السيد / ياسر فصيل </t>
  </si>
  <si>
    <t>3,023.00</t>
  </si>
  <si>
    <t>1,458.20</t>
  </si>
  <si>
    <t>3,523.00</t>
  </si>
  <si>
    <t>4,481.20</t>
  </si>
  <si>
    <t>958.20</t>
  </si>
  <si>
    <t>سلفة م / ابراهيم عبدالحفيظ</t>
  </si>
  <si>
    <t>1,610.00</t>
  </si>
  <si>
    <t>5,000.00</t>
  </si>
  <si>
    <t>5,110.00</t>
  </si>
  <si>
    <t>6,610.00</t>
  </si>
  <si>
    <t>1,500.00</t>
  </si>
  <si>
    <t xml:space="preserve">عـــــــــــــهدة م / أيمـــــــــــــن </t>
  </si>
  <si>
    <t>6,847,087.65</t>
  </si>
  <si>
    <t>6,837,730.16</t>
  </si>
  <si>
    <t>9,357.49</t>
  </si>
  <si>
    <t>سلفة الفني محمود شعبان</t>
  </si>
  <si>
    <t>312.50</t>
  </si>
  <si>
    <t>1,000.00</t>
  </si>
  <si>
    <t>1,312.50</t>
  </si>
  <si>
    <t>سلفة م محمد المصري</t>
  </si>
  <si>
    <t>1,010.00</t>
  </si>
  <si>
    <t>100.00</t>
  </si>
  <si>
    <t>1,110.00</t>
  </si>
  <si>
    <t>سلفة  م / عمرو دراز</t>
  </si>
  <si>
    <t>3,358.44</t>
  </si>
  <si>
    <t>سلفة الكهربائي - برسات</t>
  </si>
  <si>
    <t>900.00</t>
  </si>
  <si>
    <t>ســــــــلفة الفني - رجـــــــــا</t>
  </si>
  <si>
    <t>1,355.00</t>
  </si>
  <si>
    <t>1,100.00</t>
  </si>
  <si>
    <t>255.00</t>
  </si>
  <si>
    <t>سلفة الفني / خاجة شيخ فني م نيوم</t>
  </si>
  <si>
    <t>سلفة الفني /  أرشاد خان فني م نيوم</t>
  </si>
  <si>
    <t>1,200.00</t>
  </si>
  <si>
    <t>سلفة الفني / جولفام حسن فني م نيوم</t>
  </si>
  <si>
    <t>750.00</t>
  </si>
  <si>
    <t>350.00</t>
  </si>
  <si>
    <t>400.00</t>
  </si>
  <si>
    <t>سلفة الفني / سول_مانوج ياداف</t>
  </si>
  <si>
    <t>300.00</t>
  </si>
  <si>
    <t>سلفة الفني / عمر اعظم</t>
  </si>
  <si>
    <t xml:space="preserve">سلفة الفني راشد الباكستاني </t>
  </si>
  <si>
    <t>2,000.00</t>
  </si>
  <si>
    <t xml:space="preserve">سلفة الفني محمد أنصار </t>
  </si>
  <si>
    <t>سلفة الفني  إقبال أنصاري</t>
  </si>
  <si>
    <t>سلفة الفني أختر علم</t>
  </si>
  <si>
    <t>سلفة شمس الشكري</t>
  </si>
  <si>
    <t>اتعاب مكتب المراجعه المستحقه</t>
  </si>
  <si>
    <t>10,000.00</t>
  </si>
  <si>
    <t>(10,000.00)</t>
  </si>
  <si>
    <t>13,000.00</t>
  </si>
  <si>
    <t>(13,000.00)</t>
  </si>
  <si>
    <t xml:space="preserve">رواتب مستحقة </t>
  </si>
  <si>
    <t>95,250.00</t>
  </si>
  <si>
    <t>(95,250.00)</t>
  </si>
  <si>
    <t>1,369,868.00</t>
  </si>
  <si>
    <t>1,439,268.00</t>
  </si>
  <si>
    <t>1,534,518.00</t>
  </si>
  <si>
    <t>(164,650.00)</t>
  </si>
  <si>
    <t>زكاء العام مستحقة</t>
  </si>
  <si>
    <t>98,406.98</t>
  </si>
  <si>
    <t>(98,406.98)</t>
  </si>
  <si>
    <t>209,282.23</t>
  </si>
  <si>
    <t>307,689.21</t>
  </si>
  <si>
    <t>(209,282.23)</t>
  </si>
  <si>
    <t>دعم طاقات مستحقة (هدف)</t>
  </si>
  <si>
    <t>58,500.00</t>
  </si>
  <si>
    <t xml:space="preserve">م / تامينات اجتماعية مستحقة </t>
  </si>
  <si>
    <t>7,906.76</t>
  </si>
  <si>
    <t>(7,906.76)</t>
  </si>
  <si>
    <t>13,658.58</t>
  </si>
  <si>
    <t>21,565.34</t>
  </si>
  <si>
    <t>(13,658.58)</t>
  </si>
  <si>
    <t>م / ساعات العمل الاضافية مستحقة</t>
  </si>
  <si>
    <t>29,248.40</t>
  </si>
  <si>
    <t xml:space="preserve">شركة الرسمة الفريدة التجارية </t>
  </si>
  <si>
    <t>16,642.56</t>
  </si>
  <si>
    <t>شركة الدريس للخدمات البترولية و النقليات</t>
  </si>
  <si>
    <t>57,100.00</t>
  </si>
  <si>
    <t>شركة الزامل للمكيفات المركزية شركة شخص واحد</t>
  </si>
  <si>
    <t>9,430.00</t>
  </si>
  <si>
    <t>مؤسسة مهارات الرمز المتكامل للمقاولات</t>
  </si>
  <si>
    <t>556,588.25</t>
  </si>
  <si>
    <t xml:space="preserve">شركة صفوة البراق للتجاره و بيع المواد الكهربائية </t>
  </si>
  <si>
    <t>75,663.08</t>
  </si>
  <si>
    <t>(75,663.08)</t>
  </si>
  <si>
    <t>2,053,104.73</t>
  </si>
  <si>
    <t>2,000,521.03</t>
  </si>
  <si>
    <t>2,076,184.11</t>
  </si>
  <si>
    <t>(23,079.38)</t>
  </si>
  <si>
    <t>فرع مؤسسة تاج العثماني لانظمة السلامة</t>
  </si>
  <si>
    <t>4,450.00</t>
  </si>
  <si>
    <t>(4,450.00)</t>
  </si>
  <si>
    <t>108,951.00</t>
  </si>
  <si>
    <t>79,501.00</t>
  </si>
  <si>
    <t>83,951.00</t>
  </si>
  <si>
    <t>مؤسسه ابراج الماسه للمقاولات</t>
  </si>
  <si>
    <t>446,000.00</t>
  </si>
  <si>
    <t>232,120.14</t>
  </si>
  <si>
    <t>213,879.86</t>
  </si>
  <si>
    <t>شركة إحساس الشروق للمقاولات</t>
  </si>
  <si>
    <t>26,693.50</t>
  </si>
  <si>
    <t>(26,693.50)</t>
  </si>
  <si>
    <t>27,700.00</t>
  </si>
  <si>
    <t>1,006.50</t>
  </si>
  <si>
    <t>شركة رندا للتجارة والمقاولات المحدودة</t>
  </si>
  <si>
    <t>116,495.10</t>
  </si>
  <si>
    <t>شركة قواطع البناء للتجارة</t>
  </si>
  <si>
    <t>2,486.54</t>
  </si>
  <si>
    <t>مؤسسة يحي المصعبي للتجارة</t>
  </si>
  <si>
    <t>1,449.00</t>
  </si>
  <si>
    <t>مؤسسة أمان الخالد للمقاولات</t>
  </si>
  <si>
    <t>31,740.00</t>
  </si>
  <si>
    <t>شركة ابداع الحلول للمقاولات</t>
  </si>
  <si>
    <t>60,399.72</t>
  </si>
  <si>
    <t>مؤسسة التسوق المتحدة العربية للتجارة</t>
  </si>
  <si>
    <t>33,520.36</t>
  </si>
  <si>
    <t>شركة البروج السعودية المحدودة</t>
  </si>
  <si>
    <t>90,468.11</t>
  </si>
  <si>
    <t>الشركة العربية السعودية للتأمين التعاوني (سايكو)</t>
  </si>
  <si>
    <t>15,457.52</t>
  </si>
  <si>
    <t>مؤسسة بناء الشمال للمقاولات</t>
  </si>
  <si>
    <t>121,357.32</t>
  </si>
  <si>
    <t>شركة امواج العرب المحدودة</t>
  </si>
  <si>
    <t>79,407.00</t>
  </si>
  <si>
    <t>مؤسسة دار البارز للمقاولات</t>
  </si>
  <si>
    <t>37,145.00</t>
  </si>
  <si>
    <t>مصنع الـــــــــعضيب للخرسانة الجاهزة والبلوك</t>
  </si>
  <si>
    <t>468,428.00</t>
  </si>
  <si>
    <t>465,871.04</t>
  </si>
  <si>
    <t>2,556.96</t>
  </si>
  <si>
    <t>شركة الدسر للمنتجات المعدنية</t>
  </si>
  <si>
    <t>693,038.38</t>
  </si>
  <si>
    <t>مصنع انفال السعودي للابواب</t>
  </si>
  <si>
    <t>79,447.70</t>
  </si>
  <si>
    <t>مؤسسة ابكر عثمان شوكي للمقاولات</t>
  </si>
  <si>
    <t>186,338.00</t>
  </si>
  <si>
    <t>186,337.99</t>
  </si>
  <si>
    <t>0.01</t>
  </si>
  <si>
    <t>مؤسسة قوة المولدات التجارية 1</t>
  </si>
  <si>
    <t>350,750.00</t>
  </si>
  <si>
    <t>مؤسسة امجاد المساندة للتجارة</t>
  </si>
  <si>
    <t>627,296.47</t>
  </si>
  <si>
    <t>شركة نمار السلي للتجارة</t>
  </si>
  <si>
    <t>1,759,646.23</t>
  </si>
  <si>
    <t>مصنع شركة تداين للخرسانة</t>
  </si>
  <si>
    <t>93,739.00</t>
  </si>
  <si>
    <t>شركة الرقيبة للبيوت الجاهزة</t>
  </si>
  <si>
    <t>62,385.00</t>
  </si>
  <si>
    <t>شركة الـــــــــــــسرو التجارية</t>
  </si>
  <si>
    <t>104,832.28</t>
  </si>
  <si>
    <t>مؤسسة رائدة الانجاز</t>
  </si>
  <si>
    <t>437,182.40</t>
  </si>
  <si>
    <t>434,723.87</t>
  </si>
  <si>
    <t>2,458.53</t>
  </si>
  <si>
    <t>مؤسسة سلوي سالم على الصبياني</t>
  </si>
  <si>
    <t>1,036,321.35</t>
  </si>
  <si>
    <t>شركة توريدات الدقيقة للتجارة</t>
  </si>
  <si>
    <t>282,564.17</t>
  </si>
  <si>
    <t>مؤسسة فارس حمد بن قاسم الخالدي للمقاولات</t>
  </si>
  <si>
    <t>162,591.00</t>
  </si>
  <si>
    <t>مؤسسة سفوف الشرق للتجارة</t>
  </si>
  <si>
    <t>184,939.45</t>
  </si>
  <si>
    <t>شركة جلوبال جنرال تريدنج</t>
  </si>
  <si>
    <t>187,782.40</t>
  </si>
  <si>
    <t>مصنع الجزيرة للدهانات</t>
  </si>
  <si>
    <t>49,049.50</t>
  </si>
  <si>
    <t xml:space="preserve">مؤسسة روابي المعمار للمقاولات </t>
  </si>
  <si>
    <t>195,500.00</t>
  </si>
  <si>
    <t xml:space="preserve">مؤسسة عبد العزيز الجبرين </t>
  </si>
  <si>
    <t>60,598.10</t>
  </si>
  <si>
    <t>مؤسسة سواعد اليسر للتجارة</t>
  </si>
  <si>
    <t>361,933.75</t>
  </si>
  <si>
    <t>مؤسسة فهد يحي الصبياني للتجارة</t>
  </si>
  <si>
    <t>2,883,658.35</t>
  </si>
  <si>
    <t>مؤسسة عيدة حسن عبدالله الجيزاني</t>
  </si>
  <si>
    <t>1,826,691.35</t>
  </si>
  <si>
    <t>مصنع قمة الانظمة للتجارة</t>
  </si>
  <si>
    <t>78,200.00</t>
  </si>
  <si>
    <t>شركة مجرة السماء للمواد العزل</t>
  </si>
  <si>
    <t>56,725.00</t>
  </si>
  <si>
    <t>مصنع روائع الحنين للمنتجات المعدنية</t>
  </si>
  <si>
    <t>43,081.00</t>
  </si>
  <si>
    <t>مؤسسة منارة الطريق للمقاولات</t>
  </si>
  <si>
    <t>391,676.00</t>
  </si>
  <si>
    <t>458,390.00</t>
  </si>
  <si>
    <t>(66,714.00)</t>
  </si>
  <si>
    <t>مصنع شركة دلبا الصناعية للمنتجات الخرسانية</t>
  </si>
  <si>
    <t>95,291.00</t>
  </si>
  <si>
    <t xml:space="preserve">شركة ركن  انفال </t>
  </si>
  <si>
    <t>280,000.00</t>
  </si>
  <si>
    <t>شركة انارة الحزم للتجارة الادوات الكهربائية</t>
  </si>
  <si>
    <t>771,574.82</t>
  </si>
  <si>
    <t>مؤسسة عصام باجنيد التجارية</t>
  </si>
  <si>
    <t>89,927.00</t>
  </si>
  <si>
    <t>مؤسسة القطب التجارية</t>
  </si>
  <si>
    <t>354,420.00</t>
  </si>
  <si>
    <t>374,273.90</t>
  </si>
  <si>
    <t>(19,853.90)</t>
  </si>
  <si>
    <t>مؤسسة مدراج الانجاز للمقاولات</t>
  </si>
  <si>
    <t>101,575.00</t>
  </si>
  <si>
    <t>101,574.95</t>
  </si>
  <si>
    <t>0.05</t>
  </si>
  <si>
    <t>مؤسسة منارة التيار للتجارة</t>
  </si>
  <si>
    <t>51,175.00</t>
  </si>
  <si>
    <t>مجموعة العطيشان للسلامة</t>
  </si>
  <si>
    <t>27,318.80</t>
  </si>
  <si>
    <t>شركة بوبا العربية للتامين التعاوني</t>
  </si>
  <si>
    <t>29,334.79</t>
  </si>
  <si>
    <t>مؤسسة وحدة المرافق للمقاولات</t>
  </si>
  <si>
    <t>100,000.00</t>
  </si>
  <si>
    <t>شركة صقور المعادن المحدودة</t>
  </si>
  <si>
    <t>999,988.25</t>
  </si>
  <si>
    <t>مؤسسة نديم الهجرسي لتجارة الجملة والتجزئة</t>
  </si>
  <si>
    <t>525,884.00</t>
  </si>
  <si>
    <t>525,883.50</t>
  </si>
  <si>
    <t>0.50</t>
  </si>
  <si>
    <t>شركة اللوحة الاولي</t>
  </si>
  <si>
    <t>287,236.00</t>
  </si>
  <si>
    <t>253,172.50</t>
  </si>
  <si>
    <t>34,063.50</t>
  </si>
  <si>
    <t xml:space="preserve">شركة كارير </t>
  </si>
  <si>
    <t>85,100.00</t>
  </si>
  <si>
    <t>شركة تبارك المميزة التجارية</t>
  </si>
  <si>
    <t>277,426.58</t>
  </si>
  <si>
    <t>شركة الحلول الحديدية للتجارة</t>
  </si>
  <si>
    <t>39,830.00</t>
  </si>
  <si>
    <t>مجموعة العجلان المحدودة</t>
  </si>
  <si>
    <t>26,461.00</t>
  </si>
  <si>
    <t>شركة الفوزان للتجارة والصناعة</t>
  </si>
  <si>
    <t>39,571.50</t>
  </si>
  <si>
    <t>428.50</t>
  </si>
  <si>
    <t xml:space="preserve">مؤسسة شوق مسفر الجيزانى للمقاولات </t>
  </si>
  <si>
    <t>760,017.25</t>
  </si>
  <si>
    <t>309,549.24</t>
  </si>
  <si>
    <t>(309,549.24)</t>
  </si>
  <si>
    <t>(177,967.10)</t>
  </si>
  <si>
    <t>ضريبة المبيعات</t>
  </si>
  <si>
    <t>6,255,327.07</t>
  </si>
  <si>
    <t>تسوية الضريبة</t>
  </si>
  <si>
    <t>1,255,149.31</t>
  </si>
  <si>
    <t>1,123,567.17</t>
  </si>
  <si>
    <t>1,433,116.41</t>
  </si>
  <si>
    <t>3,000.00</t>
  </si>
  <si>
    <t>81,359.80</t>
  </si>
  <si>
    <t>(81,359.80)</t>
  </si>
  <si>
    <t>76,925.00</t>
  </si>
  <si>
    <t>158,284.80</t>
  </si>
  <si>
    <t>(158,284.80)</t>
  </si>
  <si>
    <t>مخصص مكافاة نهاية الخدمة</t>
  </si>
  <si>
    <t>مجمع اهلاك السيارات</t>
  </si>
  <si>
    <t>52,991.68</t>
  </si>
  <si>
    <t>(52,991.68)</t>
  </si>
  <si>
    <t>85,292.62</t>
  </si>
  <si>
    <t>138,284.30</t>
  </si>
  <si>
    <t>(135,284.30)</t>
  </si>
  <si>
    <t>مجمع اهلاك الاثاث والمفروشات</t>
  </si>
  <si>
    <t>11,344.04</t>
  </si>
  <si>
    <t>(11,344.04)</t>
  </si>
  <si>
    <t>5,650.00</t>
  </si>
  <si>
    <t>16,994.04</t>
  </si>
  <si>
    <t>(16,994.04)</t>
  </si>
  <si>
    <t>مجمع اهلاك العدد والادوات</t>
  </si>
  <si>
    <t>4,896.00</t>
  </si>
  <si>
    <t>(4,896.00)</t>
  </si>
  <si>
    <t>1,632.00</t>
  </si>
  <si>
    <t>6,528.00</t>
  </si>
  <si>
    <t>(6,528.00)</t>
  </si>
  <si>
    <t>مجمع اهلاك تحسينات المباني</t>
  </si>
  <si>
    <t>3,674.00</t>
  </si>
  <si>
    <t>(3,674.00)</t>
  </si>
  <si>
    <t>2,060.00</t>
  </si>
  <si>
    <t>5,734.00</t>
  </si>
  <si>
    <t>(5,734.00)</t>
  </si>
  <si>
    <t>418.00</t>
  </si>
  <si>
    <t>235,940.73</t>
  </si>
  <si>
    <t>راس المال</t>
  </si>
  <si>
    <t>60,000.00</t>
  </si>
  <si>
    <t>(60,000.00)</t>
  </si>
  <si>
    <t>حساب الجاري</t>
  </si>
  <si>
    <t>881,477.63</t>
  </si>
  <si>
    <t>(881,477.63)</t>
  </si>
  <si>
    <t>1,117,418.36</t>
  </si>
  <si>
    <t>(1,117,000.36)</t>
  </si>
  <si>
    <t>ارباح / وخسائر السنة</t>
  </si>
  <si>
    <t>3,649,914.70</t>
  </si>
  <si>
    <t>(3,649,914.70)</t>
  </si>
  <si>
    <t>حـ / مصروفات المواد (تشغيلية)</t>
  </si>
  <si>
    <t>99,233.09</t>
  </si>
  <si>
    <t>حـ / مصروفات ايجار عددت ومعدات ( تشغيلية)</t>
  </si>
  <si>
    <t>18,534.01</t>
  </si>
  <si>
    <t>حـ / مصروفات ايوا واعاشة ( تشغيلية )</t>
  </si>
  <si>
    <t>67,062.95</t>
  </si>
  <si>
    <t>حـ / مصروفات حوافز وعمولات ( تشغيلية )</t>
  </si>
  <si>
    <t xml:space="preserve">حــ / مصروفات ساعات العمل الاضافية ( تشغيلية ) </t>
  </si>
  <si>
    <t>حـ / مصروفات وجبات العاملين (تشغيلية )</t>
  </si>
  <si>
    <t>80,254.71</t>
  </si>
  <si>
    <t>حـ / مصروفات السفر والتنقل ( تشغيلية )</t>
  </si>
  <si>
    <t>39,767.74</t>
  </si>
  <si>
    <t>حــ / مصروفات المحروقات ( تشغيلية )</t>
  </si>
  <si>
    <t>69,167.26</t>
  </si>
  <si>
    <t>حـ / مصروفات تنقل لموزين ( تشغيلية )</t>
  </si>
  <si>
    <t>11,948.46</t>
  </si>
  <si>
    <t>حـ / مصروفات الصيانة ( تشغيلية)</t>
  </si>
  <si>
    <t>حـ / مصروفات النظافة ونقل المخلفات ( تشغيلية)</t>
  </si>
  <si>
    <t>13,793.68</t>
  </si>
  <si>
    <t>حـ / مصروفات المصنعيات ( تشغيلية)</t>
  </si>
  <si>
    <t>348,566.92</t>
  </si>
  <si>
    <t>حـ / مصروفات النقل والترحيل ( تشغيلية</t>
  </si>
  <si>
    <t>6,850.05</t>
  </si>
  <si>
    <t>حـ / مصروفات المواد والـــــخامات ( تشغيلية)</t>
  </si>
  <si>
    <t>22,955,319.59</t>
  </si>
  <si>
    <t>77,139.00</t>
  </si>
  <si>
    <t>22,878,180.59</t>
  </si>
  <si>
    <t>حـ / مصروفات قطع غيار سيارات ( تشغيلية)</t>
  </si>
  <si>
    <t>32,002.17</t>
  </si>
  <si>
    <t>حـ / صيانة ومصنعيات سيارات ( تشغيلية)</t>
  </si>
  <si>
    <t>19,034.01</t>
  </si>
  <si>
    <t>18,034.01</t>
  </si>
  <si>
    <t>حـ / مصروفات ايجار السيارات ( تشغيلية )</t>
  </si>
  <si>
    <t>10,337.80</t>
  </si>
  <si>
    <t>حـ / مــــــــــصروفات تشغـــيلية متنوعــــــة</t>
  </si>
  <si>
    <t>5,186.58</t>
  </si>
  <si>
    <t>حـ / مصروفات غيار زيوت السيارات تشغيلية</t>
  </si>
  <si>
    <t>19,764.00</t>
  </si>
  <si>
    <t>حــ / الرواتب والاجور تشغيلية ( تشغيلية )</t>
  </si>
  <si>
    <t>1,613,205.00</t>
  </si>
  <si>
    <t>1,554,705.00</t>
  </si>
  <si>
    <t>حـ / اتعاب مكاتب هندسية استشارية (تشغيلية)</t>
  </si>
  <si>
    <t>7,300.00</t>
  </si>
  <si>
    <t>حـــ / منصة مدد رفع ملف الرواتب</t>
  </si>
  <si>
    <t>1,860.00</t>
  </si>
  <si>
    <t xml:space="preserve">حـ / مصروفات مطبوعات تشغيلية </t>
  </si>
  <si>
    <t>2,044.67</t>
  </si>
  <si>
    <t xml:space="preserve">حـــ / مصروفات البريد تشغيلية </t>
  </si>
  <si>
    <t>3,832.17</t>
  </si>
  <si>
    <t>حـ / مصروفات مصنعيات صيانة تشغيلية</t>
  </si>
  <si>
    <t>919.17</t>
  </si>
  <si>
    <t>ح / مصروف الزكاة</t>
  </si>
  <si>
    <t>مصروف مكافاة نهاية الخدمة</t>
  </si>
  <si>
    <t>حــ / مصروفات مواد وعدد مستهلكة</t>
  </si>
  <si>
    <t>28,116.61</t>
  </si>
  <si>
    <t>3,900.00</t>
  </si>
  <si>
    <t>حـ / مصروفات الايجار</t>
  </si>
  <si>
    <t>138,846.72</t>
  </si>
  <si>
    <t>حـ / مدفوعات رسوم حكومية</t>
  </si>
  <si>
    <t>189,319.90</t>
  </si>
  <si>
    <t>حـ / مصروفات الكهرباء والمياة</t>
  </si>
  <si>
    <t>11,191.18</t>
  </si>
  <si>
    <t>حـ / مصروفات الاتصالات والانترنت</t>
  </si>
  <si>
    <t>27,633.56</t>
  </si>
  <si>
    <t>حـ / مصروفات االسيارات</t>
  </si>
  <si>
    <t>6,493.04</t>
  </si>
  <si>
    <t>حـ / مصروفات نثيرات مكتبية</t>
  </si>
  <si>
    <t>36,427.88</t>
  </si>
  <si>
    <t>حـ / مصروفات التأمين الطبى</t>
  </si>
  <si>
    <t>34,208.84</t>
  </si>
  <si>
    <t>حـ / مصروفات وعمولات بنكيه</t>
  </si>
  <si>
    <t>1,669.56</t>
  </si>
  <si>
    <t>حـ / مصروفات متنوعة اخرى</t>
  </si>
  <si>
    <t>13,380.33</t>
  </si>
  <si>
    <t xml:space="preserve">حـ / مصروفات التامينات الاجتماعية </t>
  </si>
  <si>
    <t>137,675.00</t>
  </si>
  <si>
    <t>133,775.00</t>
  </si>
  <si>
    <t>حـ / مصروفات الدعاية والاعلان</t>
  </si>
  <si>
    <t>18,449.82</t>
  </si>
  <si>
    <t>حـ / التامين</t>
  </si>
  <si>
    <t>ح / م. أنظمة محاسبية</t>
  </si>
  <si>
    <t>8,700.00</t>
  </si>
  <si>
    <t>حــ / تأمين السيارات</t>
  </si>
  <si>
    <t>15,640.11</t>
  </si>
  <si>
    <t xml:space="preserve">حــ/ الفحص الطبي </t>
  </si>
  <si>
    <t>3,959.15</t>
  </si>
  <si>
    <t xml:space="preserve">حــ /الاستقدام </t>
  </si>
  <si>
    <t>68,157.80</t>
  </si>
  <si>
    <t>حـ / تامينات مشاريع غير مستردة</t>
  </si>
  <si>
    <t>18,089.73</t>
  </si>
  <si>
    <t>حـ / تجديد الاقامات ( مكتب عمل وجوازات )</t>
  </si>
  <si>
    <t>91,655.77</t>
  </si>
  <si>
    <t xml:space="preserve">اتعاب مكتب مراجعه مهنية وخدمات استشارية </t>
  </si>
  <si>
    <t>حــ / تجديد العضويات و الاوراق الرسمية للمؤسسة</t>
  </si>
  <si>
    <t>32,281.08</t>
  </si>
  <si>
    <t>حــ / مصروفات مفروشات واثاث استهلاكية</t>
  </si>
  <si>
    <t>5,895.52</t>
  </si>
  <si>
    <t>حــ / الخصم المسوح بة</t>
  </si>
  <si>
    <t>29,495.00</t>
  </si>
  <si>
    <t>اهلاك السيارات</t>
  </si>
  <si>
    <t>اهلاك الاثاث والمفروشات</t>
  </si>
  <si>
    <t>اهلاك العدد والمعدات</t>
  </si>
  <si>
    <t>اهلاك تحسينات المباني</t>
  </si>
  <si>
    <t>10,813,465.11</t>
  </si>
  <si>
    <t>42,066,672.43</t>
  </si>
  <si>
    <t>(31,253,207.32)</t>
  </si>
  <si>
    <t>حـ / ايرادات تعويضات</t>
  </si>
  <si>
    <t>4,895.27</t>
  </si>
  <si>
    <t>(4,895.27)</t>
  </si>
  <si>
    <t>حــ / أيرادات أخري</t>
  </si>
  <si>
    <t>(5,000.00)</t>
  </si>
  <si>
    <t>المسلسل</t>
  </si>
  <si>
    <t>افتتاحي مدين</t>
  </si>
  <si>
    <t>افتتاحي دائن</t>
  </si>
  <si>
    <t>حركة مدين</t>
  </si>
  <si>
    <t>حركة دائن</t>
  </si>
  <si>
    <t>ختامي مدين</t>
  </si>
  <si>
    <t>ختامي دائن</t>
  </si>
  <si>
    <t>مصرف الراجحي</t>
  </si>
  <si>
    <t>بنك الأهلي 1400003022409</t>
  </si>
  <si>
    <t>بنك الأهلي 41000000066907</t>
  </si>
  <si>
    <t>أثاث ومفروشات</t>
  </si>
  <si>
    <t>سيارات</t>
  </si>
  <si>
    <t>أجهزة كهربائية وإلكترونية</t>
  </si>
  <si>
    <t>اهلاك أثاث ومفروشات</t>
  </si>
  <si>
    <t>اهلاك أجهزة كهربائية والكترونية</t>
  </si>
  <si>
    <t>ايجار مدفوع مقدما</t>
  </si>
  <si>
    <t xml:space="preserve">اتعاب مهنية مستحقة </t>
  </si>
  <si>
    <t xml:space="preserve">ضريبة القيمة المضافة </t>
  </si>
  <si>
    <t>مخصص نهاية الخدمة</t>
  </si>
  <si>
    <t>جاري الشريك</t>
  </si>
  <si>
    <t xml:space="preserve">أرباح / خسائر رأسمالية </t>
  </si>
  <si>
    <t>الإيرادات</t>
  </si>
  <si>
    <t>الخصم المسموح به</t>
  </si>
  <si>
    <t>مشتريات</t>
  </si>
  <si>
    <t>أجور ومرتبات</t>
  </si>
  <si>
    <t>الإيجارات</t>
  </si>
  <si>
    <t>م. حكومية</t>
  </si>
  <si>
    <t xml:space="preserve">اتعاب مهنية </t>
  </si>
  <si>
    <t>الاتصالات</t>
  </si>
  <si>
    <t>جمارك</t>
  </si>
  <si>
    <t>طعام</t>
  </si>
  <si>
    <t>علاج</t>
  </si>
  <si>
    <t>نظافة</t>
  </si>
  <si>
    <t>مياه</t>
  </si>
  <si>
    <t>مخالفات مرورية وغرامات</t>
  </si>
  <si>
    <t>كهرباء</t>
  </si>
  <si>
    <t>التأمينات الاجتماعية</t>
  </si>
  <si>
    <t>التأمين الطبي</t>
  </si>
  <si>
    <t>محروقات</t>
  </si>
  <si>
    <t xml:space="preserve">رسوم وعمولات بنكية </t>
  </si>
  <si>
    <t>اهلاكات الأصول الثابتة</t>
  </si>
  <si>
    <t xml:space="preserve">المخزون </t>
  </si>
  <si>
    <t xml:space="preserve">خصم مسموح بة </t>
  </si>
  <si>
    <t xml:space="preserve">نقدية </t>
  </si>
  <si>
    <t xml:space="preserve">اصول  ثابتة </t>
  </si>
  <si>
    <t xml:space="preserve">مجمع اهلاك </t>
  </si>
  <si>
    <t xml:space="preserve">مصروفات مقدمة </t>
  </si>
  <si>
    <t xml:space="preserve">مستحق </t>
  </si>
  <si>
    <t xml:space="preserve">مخصص </t>
  </si>
  <si>
    <t xml:space="preserve">مستحق اطراف ذات علاقة </t>
  </si>
  <si>
    <t xml:space="preserve">خسائر مبقاة </t>
  </si>
  <si>
    <t>مبيعات</t>
  </si>
  <si>
    <t xml:space="preserve">تكلفة ايرادات </t>
  </si>
  <si>
    <t xml:space="preserve">عمومية وادارية </t>
  </si>
  <si>
    <t xml:space="preserve">الرصيد كما في 06 يونيو 2023م </t>
  </si>
  <si>
    <t>الممتلكات والمعدات ـ صافي</t>
  </si>
  <si>
    <t>قائمة الدخل الشامل للسنة المنتهية في 31 ديسمبر 2024م</t>
  </si>
  <si>
    <t>قائمة التغيرات في حقوق الملكية للسنة المنتهية في 31 ديسمبر 2024م</t>
  </si>
  <si>
    <t>قـائـمـة الـتـدفـقـات الـنـقـديـة للسنة المنتهية في 31 ديسمبر 2024م</t>
  </si>
  <si>
    <t>خصم مسموح به</t>
  </si>
  <si>
    <t>صافي (خسارة) الفترة</t>
  </si>
  <si>
    <t>مخصص ضريبة الدخل</t>
  </si>
  <si>
    <t>شركة شخص واحد - ذات مسئولية محدودة أجنبية</t>
  </si>
  <si>
    <t>الأصــول غير المتداولة</t>
  </si>
  <si>
    <t>مجموع الأصــول غير المتداولة</t>
  </si>
  <si>
    <t>مصروفات مستحقة وأرصدة دائنة أخرى</t>
  </si>
  <si>
    <t>مـجـمـوع الالـتـزامــات غير المتداولة</t>
  </si>
  <si>
    <t>مجموع الأصــــــــــول</t>
  </si>
  <si>
    <t>مـصـروفـات إدارية وعمومية</t>
  </si>
  <si>
    <t>مصروف ضريبة الدخل</t>
  </si>
  <si>
    <t>إجمالي الدخل الشامل</t>
  </si>
  <si>
    <t xml:space="preserve">"إن الإيضاحات المرفقة من (1) إلى (19) تشكل جزءً لا يتجزأ من هذه القوائم المالية وتقرأ معها" </t>
  </si>
  <si>
    <t>التــدفقــات النقـديــة مـن الأنشطة التشغيلية</t>
  </si>
  <si>
    <t>المدفوع في رأس المال</t>
  </si>
  <si>
    <t>في 31 ديسمبر 2024م</t>
  </si>
  <si>
    <t>الرصيد في 01 يناير 2024م</t>
  </si>
  <si>
    <t>في 31 ديسمبر 2023م</t>
  </si>
  <si>
    <t>سيارات ووسائل نقل</t>
  </si>
  <si>
    <t>الضريبة بواقع 20%</t>
  </si>
  <si>
    <t>مجموع الالتزامات وحـقـوق الملكية</t>
  </si>
  <si>
    <t>الالتزامات وحـقـوق الملكية</t>
  </si>
  <si>
    <t>الالتزامات الـمـتـداولـة</t>
  </si>
  <si>
    <t>مـجـمـوع الالتزامات الـمـتـداولـة</t>
  </si>
  <si>
    <t>الالتزامات غير المتداولة</t>
  </si>
  <si>
    <t>مجموع الالتزامات</t>
  </si>
  <si>
    <t>صافي (خسارة) السنة</t>
  </si>
  <si>
    <t>(خسائر متراكمة)</t>
  </si>
  <si>
    <t>الأصــــــــــــول</t>
  </si>
  <si>
    <t>بنود الدخل الشامل الآخر</t>
  </si>
  <si>
    <t>التـــــدفقــات النقــــديــة مــن الأنشطة التمويلية</t>
  </si>
  <si>
    <t>صـافي النقد (المستخدم في) الأنشطة الاستثمارية</t>
  </si>
  <si>
    <t>النقد (المستخدم في) الأنشطة التشغيلية</t>
  </si>
  <si>
    <t>التغيــر في الأصول والالتزامات التشغيلية</t>
  </si>
  <si>
    <t>استهلاك الممتلكات والمعدات</t>
  </si>
  <si>
    <t>منافع موظفين مكونة</t>
  </si>
  <si>
    <t>(مـدفـوعـات) لشـراء ممتلكات ومعدات</t>
  </si>
  <si>
    <t>صافي المعاملات مع أطراف ذات علاقة</t>
  </si>
  <si>
    <t>صافى النقد الناتج من الأنشطة التمويلية</t>
  </si>
  <si>
    <t>النقــد ومــا في حكمــه في أول السنة / الفترة</t>
  </si>
  <si>
    <t>5 -</t>
  </si>
  <si>
    <t>6 -</t>
  </si>
  <si>
    <t>7 -</t>
  </si>
  <si>
    <t>شركة أجمل الزهور والأشجار للصناعة</t>
  </si>
  <si>
    <t>دفعات مقدمة وأرصدة مدينة أخرى</t>
  </si>
  <si>
    <t>التغير في النقد وما في حكمه</t>
  </si>
  <si>
    <t>كهرباء وماء وهاتف</t>
  </si>
  <si>
    <t>8 -</t>
  </si>
  <si>
    <t>هيئة الزكاة والضريبة والجمارك - ضريبة القيمة المضافة</t>
  </si>
  <si>
    <t>9 -</t>
  </si>
  <si>
    <t>10 -</t>
  </si>
  <si>
    <t xml:space="preserve">يتـمـثـل هـذا الـبنـد فـيـمـا يـلـي : </t>
  </si>
  <si>
    <t>فروقات استهلاك</t>
  </si>
  <si>
    <t>الموقف الضريبي</t>
  </si>
  <si>
    <t>11 -</t>
  </si>
  <si>
    <t>التـــــدفقــات النقــــديــة مــن الأنشطة الاستثمارية</t>
  </si>
  <si>
    <t>إيضاحات حول القوائم المالية للسنة المنتهية في 31 ديسمبر 2024م</t>
  </si>
  <si>
    <t>بضاعة آخر المدة</t>
  </si>
  <si>
    <t>إيجارات مدفوعة مقدماً</t>
  </si>
  <si>
    <t>أجهزة كهربائية</t>
  </si>
  <si>
    <t>الاستهلاك المتراكم:</t>
  </si>
  <si>
    <t>12 -</t>
  </si>
  <si>
    <t>13 -</t>
  </si>
  <si>
    <t>عدد
الحصص</t>
  </si>
  <si>
    <t xml:space="preserve">قيمة
الحصة </t>
  </si>
  <si>
    <t>طبيعة
العلاقة</t>
  </si>
  <si>
    <t>تمويل</t>
  </si>
  <si>
    <t>مسحوبات</t>
  </si>
  <si>
    <t>المستحق إلى طرف ذو علاقة</t>
  </si>
  <si>
    <t>14 -</t>
  </si>
  <si>
    <t>مخزون أول المدة</t>
  </si>
  <si>
    <t>الجمارك</t>
  </si>
  <si>
    <t>مخزون آخر المدة</t>
  </si>
  <si>
    <t>15 -</t>
  </si>
  <si>
    <t>تأمين طبي</t>
  </si>
  <si>
    <t>رسوم بنكية</t>
  </si>
  <si>
    <t>متنوعة</t>
  </si>
  <si>
    <t>16 -</t>
  </si>
  <si>
    <t>أجور ومرتبات وما في حكمها</t>
  </si>
  <si>
    <t>أتعاب مهنية</t>
  </si>
  <si>
    <t>إيجارات</t>
  </si>
  <si>
    <t>الجهة ذات العلاقة</t>
  </si>
  <si>
    <t>حـُـدِدَ  رأس مــال الشركــة بمبلغ 100,000 ريال سعودي (فقط مئة ألف ريال لا غير) مقسم إلى  1,000حصة (فقط ألف حصة لا غير) نقدية متساوية  القيمة، تبلغ القيمة الإسمية لكل منها 100ريال مدفوعة ومملوكة بالكامل للمالك  كما يلي :</t>
  </si>
  <si>
    <t>اسم المالك</t>
  </si>
  <si>
    <t>شركة خالد مجمل وشركاءه المحدودة</t>
  </si>
  <si>
    <t>احتساب مـخـصـص الضريبة</t>
  </si>
  <si>
    <t>الوعاء الضريبي</t>
  </si>
  <si>
    <t>مستحق إلى طرف ذو علاقة</t>
  </si>
  <si>
    <r>
      <t xml:space="preserve">يتمثــــــل الطرف ذو العلاقة في الشركــــــــاء بالشركة وكبــــــــار موظفي الإدارة بالشركة والمنشآت التي يملكها أو يديرها هذه الجهات وكذلك المنشآت التي تمارس على هذه الجهات سيطرة مشتركة أو نفوذاً جوهرياً. وفيما يلي ملخصاً بأهم المعاملات التي تمت بين الشركة والطرف ذو العلاقة خلال السنة:
</t>
    </r>
    <r>
      <rPr>
        <b/>
        <sz val="13"/>
        <color theme="1"/>
        <rFont val="Sakkal Majalla"/>
      </rPr>
      <t>طبيعة وحجم المعاملات</t>
    </r>
    <r>
      <rPr>
        <sz val="13"/>
        <color theme="1"/>
        <rFont val="Sakkal Majalla"/>
      </rPr>
      <t xml:space="preserve">
تتمثل طبيعة وحجم التعامل مع الطرف ذو العلاقة خلال السنة المنتهية في 31 ديسمبر 2024م كما يلي:</t>
    </r>
  </si>
  <si>
    <t>فيما يلي ملخص الأرصدة مع الطرف ذو العلاقة الظاهرة بقائمة المركز المالي:</t>
  </si>
  <si>
    <t>المعاملات مع الطرف ذو العلاقة</t>
  </si>
  <si>
    <t>تتمثل منافع الموظفين في مكافأة نهاية الخدمة فقط، حيث لم يتم استخدام وحدة الائتمان المخططة لقياس التزام مكافأة نهاية الخدمة نظراً لتقييم الإدارة بوجود جهد وتكلفة غير مبررة، حيث تم قياس التزام مكافأة نهاية الخدمة والتكلفة التي يتم تحملها بموجب نظام العمل السعودي وفقاً للمبلغ غير المخصوم لاستحقاق الموظفين كما في 31 ديسمبر 2024م.</t>
  </si>
  <si>
    <t>(خسارة) السنة / الفترة قبل ضريبة الدخل</t>
  </si>
  <si>
    <t>صافي (خسارة) السنة/ الفترة</t>
  </si>
  <si>
    <t xml:space="preserve">مخصصات مكونة </t>
  </si>
  <si>
    <t>قدمت الشركة إقراراتها الضريبية حتى السنة المالية المنتهية في 31 ديسمبر 2024م وحصلت على شهادة صالحة الاستخدام حتى تاريخ 30 إبريل 2026م ولم تستلم الشركة أية ربوط زكوية حتى تاريخه.</t>
  </si>
  <si>
    <t>الرصيد في أول السنة / الفترة</t>
  </si>
  <si>
    <t>المكون عن السنة / الفترة</t>
  </si>
  <si>
    <t>المالك</t>
  </si>
  <si>
    <t>للفترة من 06 يونيو 2023م حتى 31 ديسمبر 2023م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</si>
</sst>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Black]\(#,##0\);\ـ\ـ\ـ\ـ\ـ"/>
  </numFmts>
  <fonts count="24" x14ac:knownFonts="1">
    <font>
      <sz val="11"/>
      <color theme="1"/>
      <name val="Arial"/>
      <family val="2"/>
      <scheme val="minor"/>
    </font>
    <font>
      <b/>
      <sz val="13"/>
      <color theme="1"/>
      <name val="Sakkal Majalla"/>
    </font>
    <font>
      <b/>
      <u/>
      <sz val="13"/>
      <color theme="1"/>
      <name val="Sakkal Majalla"/>
    </font>
    <font>
      <sz val="13"/>
      <color theme="1"/>
      <name val="Sakkal Majalla"/>
    </font>
    <font>
      <sz val="10"/>
      <name val="Arial"/>
      <family val="2"/>
    </font>
    <font>
      <sz val="10"/>
      <name val="Arial"/>
      <family val="2"/>
      <charset val="178"/>
    </font>
    <font>
      <sz val="13"/>
      <name val="Sakkal Majalla"/>
    </font>
    <font>
      <b/>
      <u/>
      <sz val="13"/>
      <name val="Sakkal Majalla"/>
    </font>
    <font>
      <b/>
      <sz val="13"/>
      <name val="Sakkal Majalla"/>
    </font>
    <font>
      <u/>
      <sz val="13"/>
      <name val="Sakkal Majalla"/>
    </font>
    <font>
      <b/>
      <u/>
      <sz val="13"/>
      <color rgb="FF000000"/>
      <name val="Sakkal Majalla"/>
    </font>
    <font>
      <sz val="13"/>
      <color rgb="FF000000"/>
      <name val="Sakkal Majalla"/>
    </font>
    <font>
      <b/>
      <sz val="13"/>
      <color rgb="FF000000"/>
      <name val="Sakkal Majalla"/>
    </font>
    <font>
      <b/>
      <sz val="13"/>
      <color theme="1" tint="4.9989318521683403E-2"/>
      <name val="Sakkal Majalla"/>
    </font>
    <font>
      <sz val="13"/>
      <color theme="1" tint="4.9989318521683403E-2"/>
      <name val="Sakkal Majalla"/>
    </font>
    <font>
      <sz val="10"/>
      <name val="Arabic Transparent"/>
      <charset val="178"/>
    </font>
    <font>
      <sz val="10"/>
      <name val="Arial"/>
      <family val="2"/>
    </font>
    <font>
      <u/>
      <sz val="10"/>
      <name val="Arabic Transparent"/>
      <charset val="178"/>
    </font>
    <font>
      <sz val="11"/>
      <color theme="1"/>
      <name val="Arial"/>
      <family val="2"/>
      <scheme val="minor"/>
    </font>
    <font>
      <b/>
      <sz val="11"/>
      <color rgb="FFFFFFFF"/>
      <name val="Calibri"/>
      <family val="2"/>
    </font>
    <font>
      <sz val="10"/>
      <name val="Arial"/>
      <family val="2"/>
    </font>
    <font>
      <sz val="11"/>
      <color theme="1"/>
      <name val="Arial"/>
      <family val="2"/>
      <charset val="178"/>
      <scheme val="minor"/>
    </font>
    <font>
      <sz val="11"/>
      <name val="Arial"/>
      <family val="2"/>
    </font>
    <font>
      <sz val="10"/>
      <color indexed="8"/>
      <name val="Arial"/>
      <family val="2"/>
    </font>
  </fonts>
  <fills count="3">
    <fill>
      <patternFill patternType="none"/>
    </fill>
    <fill>
      <patternFill patternType="gray125"/>
    </fill>
    <fill>
      <patternFill patternType="solid">
        <fgColor rgb="FF286090"/>
        <bgColor rgb="FF286090"/>
      </patternFill>
    </fill>
  </fills>
  <borders count="1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2">
    <xf numFmtId="0" fontId="0" fillId="0" borderId="0"/>
    <xf numFmtId="0" fontId="4" fillId="0" borderId="0"/>
    <xf numFmtId="0" fontId="5" fillId="0" borderId="0" applyNumberFormat="0">
      <alignment horizontal="right"/>
    </xf>
    <xf numFmtId="0" fontId="4" fillId="0" borderId="0"/>
    <xf numFmtId="43" fontId="4" fillId="0" borderId="0" applyFont="0" applyFill="0" applyBorder="0" applyAlignment="0" applyProtection="0"/>
    <xf numFmtId="0" fontId="4" fillId="0" borderId="0"/>
    <xf numFmtId="0" fontId="15" fillId="0" borderId="0"/>
    <xf numFmtId="0" fontId="4" fillId="0" borderId="0"/>
    <xf numFmtId="0" fontId="16" fillId="0" borderId="0"/>
    <xf numFmtId="9" fontId="15" fillId="0" borderId="0" applyFont="0" applyFill="0" applyBorder="0" applyAlignment="0" applyProtection="0"/>
    <xf numFmtId="0" fontId="17" fillId="0" borderId="0" applyNumberFormat="0">
      <alignment horizontal="right"/>
    </xf>
    <xf numFmtId="164" fontId="18" fillId="0" borderId="0" applyFont="0" applyFill="0" applyBorder="0" applyAlignment="0" applyProtection="0"/>
    <xf numFmtId="0" fontId="20" fillId="0" borderId="0"/>
    <xf numFmtId="0" fontId="4" fillId="0" borderId="0"/>
    <xf numFmtId="0" fontId="22" fillId="0" borderId="0"/>
    <xf numFmtId="0" fontId="4" fillId="0" borderId="0"/>
    <xf numFmtId="0" fontId="22"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21" fillId="0" borderId="0"/>
    <xf numFmtId="0" fontId="23" fillId="0" borderId="0"/>
  </cellStyleXfs>
  <cellXfs count="133">
    <xf numFmtId="0" fontId="0" fillId="0" borderId="0" xfId="0"/>
    <xf numFmtId="0" fontId="0" fillId="0" borderId="0" xfId="0" applyAlignment="1">
      <alignment horizontal="right"/>
    </xf>
    <xf numFmtId="0" fontId="19" fillId="2" borderId="0" xfId="0" applyFont="1" applyFill="1" applyAlignment="1">
      <alignment horizontal="left"/>
    </xf>
    <xf numFmtId="0" fontId="19" fillId="2" borderId="0" xfId="0" applyFont="1" applyFill="1" applyAlignment="1">
      <alignment horizontal="right"/>
    </xf>
    <xf numFmtId="0" fontId="0" fillId="0" borderId="0" xfId="0" applyAlignment="1">
      <alignment horizontal="left"/>
    </xf>
    <xf numFmtId="164" fontId="0" fillId="0" borderId="0" xfId="11" applyFont="1" applyFill="1" applyAlignment="1">
      <alignment horizontal="center"/>
    </xf>
    <xf numFmtId="165" fontId="0" fillId="0" borderId="0" xfId="0" applyNumberFormat="1"/>
    <xf numFmtId="165" fontId="0" fillId="0" borderId="10" xfId="11" applyNumberFormat="1" applyFont="1" applyFill="1" applyBorder="1"/>
    <xf numFmtId="0" fontId="0" fillId="0" borderId="0" xfId="0" applyAlignment="1">
      <alignment horizontal="center"/>
    </xf>
    <xf numFmtId="166" fontId="8" fillId="0" borderId="0" xfId="1" applyNumberFormat="1" applyFont="1" applyAlignment="1">
      <alignment horizontal="right" vertical="center" readingOrder="2"/>
    </xf>
    <xf numFmtId="166" fontId="6" fillId="0" borderId="0" xfId="1" applyNumberFormat="1" applyFont="1" applyAlignment="1">
      <alignment vertical="center" readingOrder="2"/>
    </xf>
    <xf numFmtId="166" fontId="6" fillId="0" borderId="0" xfId="1" applyNumberFormat="1" applyFont="1" applyAlignment="1">
      <alignment horizontal="right" vertical="center" readingOrder="2"/>
    </xf>
    <xf numFmtId="166" fontId="6" fillId="0" borderId="3" xfId="1" applyNumberFormat="1" applyFont="1" applyBorder="1" applyAlignment="1">
      <alignment horizontal="right" vertical="center" readingOrder="2"/>
    </xf>
    <xf numFmtId="166" fontId="7" fillId="0" borderId="0" xfId="1" applyNumberFormat="1" applyFont="1" applyAlignment="1">
      <alignment vertical="center" readingOrder="2"/>
    </xf>
    <xf numFmtId="166" fontId="8" fillId="0" borderId="3" xfId="1" applyNumberFormat="1" applyFont="1" applyBorder="1" applyAlignment="1">
      <alignment horizontal="center" vertical="center" readingOrder="2"/>
    </xf>
    <xf numFmtId="166" fontId="8" fillId="0" borderId="0" xfId="1" applyNumberFormat="1" applyFont="1" applyAlignment="1">
      <alignment vertical="center" readingOrder="2"/>
    </xf>
    <xf numFmtId="166" fontId="7" fillId="0" borderId="0" xfId="1" applyNumberFormat="1" applyFont="1" applyAlignment="1">
      <alignment horizontal="center" vertical="center" readingOrder="2"/>
    </xf>
    <xf numFmtId="166" fontId="8" fillId="0" borderId="2" xfId="1" applyNumberFormat="1" applyFont="1" applyBorder="1" applyAlignment="1">
      <alignment horizontal="right" vertical="center" readingOrder="2"/>
    </xf>
    <xf numFmtId="166" fontId="6" fillId="0" borderId="0" xfId="0" applyNumberFormat="1" applyFont="1" applyAlignment="1">
      <alignment horizontal="center" vertical="center" readingOrder="2"/>
    </xf>
    <xf numFmtId="166" fontId="6" fillId="0" borderId="0" xfId="1" applyNumberFormat="1" applyFont="1" applyAlignment="1">
      <alignment horizontal="center" vertical="center" readingOrder="2"/>
    </xf>
    <xf numFmtId="166" fontId="6" fillId="0" borderId="0" xfId="0" applyNumberFormat="1" applyFont="1" applyAlignment="1">
      <alignment horizontal="right" vertical="center" readingOrder="2"/>
    </xf>
    <xf numFmtId="166" fontId="8" fillId="0" borderId="0" xfId="0" applyNumberFormat="1" applyFont="1" applyAlignment="1">
      <alignment horizontal="right" vertical="center" readingOrder="2"/>
    </xf>
    <xf numFmtId="166" fontId="8" fillId="0" borderId="1" xfId="0" applyNumberFormat="1" applyFont="1" applyBorder="1" applyAlignment="1">
      <alignment horizontal="right" vertical="center" readingOrder="2"/>
    </xf>
    <xf numFmtId="166" fontId="8" fillId="0" borderId="4" xfId="0" applyNumberFormat="1" applyFont="1" applyBorder="1" applyAlignment="1">
      <alignment horizontal="right" vertical="center" readingOrder="2"/>
    </xf>
    <xf numFmtId="166" fontId="8" fillId="0" borderId="1" xfId="1" applyNumberFormat="1" applyFont="1" applyBorder="1" applyAlignment="1">
      <alignment horizontal="right" vertical="center" readingOrder="2"/>
    </xf>
    <xf numFmtId="166" fontId="14" fillId="0" borderId="3" xfId="0" applyNumberFormat="1" applyFont="1" applyBorder="1" applyAlignment="1">
      <alignment horizontal="right" vertical="center" readingOrder="2"/>
    </xf>
    <xf numFmtId="166" fontId="13" fillId="0" borderId="1" xfId="0" applyNumberFormat="1" applyFont="1" applyBorder="1" applyAlignment="1">
      <alignment horizontal="right" vertical="center" readingOrder="2"/>
    </xf>
    <xf numFmtId="166" fontId="8" fillId="0" borderId="5" xfId="0" applyNumberFormat="1" applyFont="1" applyBorder="1" applyAlignment="1">
      <alignment horizontal="right" vertical="center" readingOrder="2"/>
    </xf>
    <xf numFmtId="166" fontId="6" fillId="0" borderId="0" xfId="2" applyNumberFormat="1" applyFont="1" applyAlignment="1">
      <alignment horizontal="right" vertical="center" readingOrder="2"/>
    </xf>
    <xf numFmtId="166" fontId="8" fillId="0" borderId="0" xfId="2" applyNumberFormat="1" applyFont="1" applyAlignment="1">
      <alignment horizontal="right" vertical="center" readingOrder="2"/>
    </xf>
    <xf numFmtId="166" fontId="7" fillId="0" borderId="0" xfId="1" applyNumberFormat="1" applyFont="1" applyAlignment="1">
      <alignment horizontal="right" vertical="center" readingOrder="2"/>
    </xf>
    <xf numFmtId="166" fontId="6" fillId="0" borderId="0" xfId="1" applyNumberFormat="1" applyFont="1" applyAlignment="1">
      <alignment vertical="center"/>
    </xf>
    <xf numFmtId="166" fontId="1" fillId="0" borderId="0" xfId="0" applyNumberFormat="1" applyFont="1" applyAlignment="1">
      <alignment horizontal="right" vertical="center" readingOrder="2"/>
    </xf>
    <xf numFmtId="166" fontId="2" fillId="0" borderId="0" xfId="0" applyNumberFormat="1" applyFont="1" applyAlignment="1">
      <alignment horizontal="right" vertical="center" readingOrder="2"/>
    </xf>
    <xf numFmtId="166" fontId="9" fillId="0" borderId="0" xfId="1" applyNumberFormat="1" applyFont="1" applyAlignment="1">
      <alignment vertical="center" readingOrder="2"/>
    </xf>
    <xf numFmtId="166" fontId="12" fillId="0" borderId="0" xfId="0" applyNumberFormat="1" applyFont="1" applyAlignment="1">
      <alignment horizontal="right" vertical="center" readingOrder="2"/>
    </xf>
    <xf numFmtId="166" fontId="11" fillId="0" borderId="0" xfId="0" applyNumberFormat="1" applyFont="1" applyAlignment="1">
      <alignment horizontal="right" vertical="center" readingOrder="2"/>
    </xf>
    <xf numFmtId="166" fontId="11" fillId="0" borderId="0" xfId="0" applyNumberFormat="1" applyFont="1" applyAlignment="1">
      <alignment vertical="center" readingOrder="2"/>
    </xf>
    <xf numFmtId="166" fontId="3" fillId="0" borderId="0" xfId="0" applyNumberFormat="1" applyFont="1" applyAlignment="1">
      <alignment vertical="center"/>
    </xf>
    <xf numFmtId="166" fontId="12" fillId="0" borderId="0" xfId="0" applyNumberFormat="1" applyFont="1" applyAlignment="1">
      <alignment vertical="center" readingOrder="2"/>
    </xf>
    <xf numFmtId="166" fontId="11" fillId="0" borderId="0" xfId="0" applyNumberFormat="1" applyFont="1" applyAlignment="1">
      <alignment horizontal="center" vertical="center" readingOrder="2"/>
    </xf>
    <xf numFmtId="166" fontId="12" fillId="0" borderId="0" xfId="0" applyNumberFormat="1" applyFont="1" applyAlignment="1">
      <alignment horizontal="center" vertical="center" readingOrder="2"/>
    </xf>
    <xf numFmtId="166" fontId="12" fillId="0" borderId="3" xfId="0" applyNumberFormat="1" applyFont="1" applyBorder="1" applyAlignment="1">
      <alignment horizontal="center" vertical="center" readingOrder="2"/>
    </xf>
    <xf numFmtId="166" fontId="6" fillId="0" borderId="3" xfId="1" applyNumberFormat="1" applyFont="1" applyBorder="1" applyAlignment="1">
      <alignment vertical="center" readingOrder="2"/>
    </xf>
    <xf numFmtId="166" fontId="3" fillId="0" borderId="0" xfId="1" applyNumberFormat="1" applyFont="1" applyAlignment="1">
      <alignment horizontal="center" vertical="center"/>
    </xf>
    <xf numFmtId="166" fontId="3" fillId="0" borderId="0" xfId="1" applyNumberFormat="1" applyFont="1" applyAlignment="1">
      <alignment vertical="center" readingOrder="2"/>
    </xf>
    <xf numFmtId="166" fontId="3" fillId="0" borderId="0" xfId="2" applyNumberFormat="1" applyFont="1" applyAlignment="1">
      <alignment horizontal="right" vertical="center" readingOrder="2"/>
    </xf>
    <xf numFmtId="166" fontId="6" fillId="0" borderId="0" xfId="1" applyNumberFormat="1" applyFont="1" applyAlignment="1">
      <alignment horizontal="center" vertical="center"/>
    </xf>
    <xf numFmtId="166" fontId="8" fillId="0" borderId="0" xfId="0" applyNumberFormat="1" applyFont="1" applyAlignment="1">
      <alignment horizontal="center" vertical="center" readingOrder="2"/>
    </xf>
    <xf numFmtId="166" fontId="8" fillId="0" borderId="1" xfId="1" applyNumberFormat="1" applyFont="1" applyBorder="1" applyAlignment="1">
      <alignment vertical="center" readingOrder="2"/>
    </xf>
    <xf numFmtId="166" fontId="9" fillId="0" borderId="0" xfId="0" applyNumberFormat="1" applyFont="1" applyAlignment="1">
      <alignment horizontal="right" vertical="center" readingOrder="2"/>
    </xf>
    <xf numFmtId="166" fontId="8" fillId="0" borderId="3" xfId="1" applyNumberFormat="1" applyFont="1" applyBorder="1" applyAlignment="1">
      <alignment horizontal="center" vertical="center" wrapText="1" readingOrder="2"/>
    </xf>
    <xf numFmtId="166" fontId="7" fillId="0" borderId="0" xfId="0" applyNumberFormat="1" applyFont="1" applyAlignment="1">
      <alignment horizontal="right" vertical="center" readingOrder="2"/>
    </xf>
    <xf numFmtId="166" fontId="6" fillId="0" borderId="0" xfId="1" applyNumberFormat="1" applyFont="1" applyAlignment="1">
      <alignment horizontal="center" vertical="center" wrapText="1" readingOrder="2"/>
    </xf>
    <xf numFmtId="166" fontId="6" fillId="0" borderId="0" xfId="1" applyNumberFormat="1" applyFont="1" applyAlignment="1">
      <alignment readingOrder="2"/>
    </xf>
    <xf numFmtId="166" fontId="6" fillId="0" borderId="0" xfId="3" applyNumberFormat="1" applyFont="1" applyAlignment="1">
      <alignment vertical="center" readingOrder="2"/>
    </xf>
    <xf numFmtId="166" fontId="6" fillId="0" borderId="3" xfId="0" applyNumberFormat="1" applyFont="1" applyBorder="1" applyAlignment="1">
      <alignment horizontal="right" vertical="center" readingOrder="2"/>
    </xf>
    <xf numFmtId="166" fontId="8" fillId="0" borderId="0" xfId="1" applyNumberFormat="1" applyFont="1" applyAlignment="1">
      <alignment horizontal="center" vertical="center" readingOrder="2"/>
    </xf>
    <xf numFmtId="166" fontId="8" fillId="0" borderId="0" xfId="1" applyNumberFormat="1" applyFont="1" applyAlignment="1">
      <alignment horizontal="center" vertical="center" wrapText="1" readingOrder="2"/>
    </xf>
    <xf numFmtId="166" fontId="6" fillId="0" borderId="6" xfId="1" applyNumberFormat="1" applyFont="1" applyBorder="1" applyAlignment="1">
      <alignment horizontal="right" vertical="center" readingOrder="2"/>
    </xf>
    <xf numFmtId="166" fontId="6" fillId="0" borderId="2" xfId="1" applyNumberFormat="1" applyFont="1" applyBorder="1" applyAlignment="1">
      <alignment horizontal="right" vertical="center" readingOrder="2"/>
    </xf>
    <xf numFmtId="166" fontId="14" fillId="0" borderId="2" xfId="0" applyNumberFormat="1" applyFont="1" applyBorder="1" applyAlignment="1">
      <alignment horizontal="right" vertical="center" readingOrder="2"/>
    </xf>
    <xf numFmtId="166" fontId="8" fillId="0" borderId="7" xfId="1" applyNumberFormat="1" applyFont="1" applyBorder="1" applyAlignment="1">
      <alignment horizontal="right" vertical="center" readingOrder="2"/>
    </xf>
    <xf numFmtId="166" fontId="6" fillId="0" borderId="8" xfId="1" applyNumberFormat="1" applyFont="1" applyBorder="1" applyAlignment="1">
      <alignment horizontal="right" vertical="center" readingOrder="2"/>
    </xf>
    <xf numFmtId="166" fontId="8" fillId="0" borderId="9" xfId="1" applyNumberFormat="1" applyFont="1" applyBorder="1" applyAlignment="1">
      <alignment horizontal="right" vertical="center" readingOrder="2"/>
    </xf>
    <xf numFmtId="166" fontId="8" fillId="0" borderId="3" xfId="1" applyNumberFormat="1" applyFont="1" applyBorder="1" applyAlignment="1">
      <alignment horizontal="right" vertical="center" readingOrder="2"/>
    </xf>
    <xf numFmtId="166" fontId="14" fillId="0" borderId="0" xfId="0" applyNumberFormat="1" applyFont="1" applyAlignment="1">
      <alignment horizontal="right" vertical="center" readingOrder="2"/>
    </xf>
    <xf numFmtId="166" fontId="8" fillId="0" borderId="4" xfId="1" applyNumberFormat="1" applyFont="1" applyBorder="1" applyAlignment="1">
      <alignment horizontal="right" vertical="center" readingOrder="2"/>
    </xf>
    <xf numFmtId="166" fontId="6" fillId="0" borderId="3" xfId="1" applyNumberFormat="1" applyFont="1" applyBorder="1" applyAlignment="1">
      <alignment horizontal="center" vertical="center" readingOrder="2"/>
    </xf>
    <xf numFmtId="166" fontId="6" fillId="0" borderId="0" xfId="1" applyNumberFormat="1" applyFont="1" applyAlignment="1">
      <alignment horizontal="right" vertical="center" readingOrder="2"/>
    </xf>
    <xf numFmtId="166" fontId="6" fillId="0" borderId="0" xfId="1" applyNumberFormat="1" applyFont="1" applyBorder="1" applyAlignment="1">
      <alignment horizontal="right" vertical="center" readingOrder="2"/>
    </xf>
    <xf numFmtId="166" fontId="8" fillId="0" borderId="0" xfId="1" applyNumberFormat="1" applyFont="1" applyBorder="1" applyAlignment="1">
      <alignment horizontal="right" vertical="center" readingOrder="2"/>
    </xf>
    <xf numFmtId="166" fontId="7" fillId="0" borderId="0" xfId="1" applyNumberFormat="1" applyFont="1" applyBorder="1" applyAlignment="1">
      <alignment horizontal="center" vertical="center" readingOrder="2"/>
    </xf>
    <xf numFmtId="166" fontId="6" fillId="0" borderId="0" xfId="1" applyNumberFormat="1" applyFont="1" applyBorder="1" applyAlignment="1">
      <alignment vertical="center" readingOrder="2"/>
    </xf>
    <xf numFmtId="166" fontId="6" fillId="0" borderId="0" xfId="12" applyNumberFormat="1" applyFont="1" applyAlignment="1">
      <alignment horizontal="right" vertical="center" readingOrder="2"/>
    </xf>
    <xf numFmtId="166" fontId="8" fillId="0" borderId="2" xfId="0" applyNumberFormat="1" applyFont="1" applyBorder="1" applyAlignment="1">
      <alignment horizontal="right" vertical="center" readingOrder="2"/>
    </xf>
    <xf numFmtId="166" fontId="10" fillId="0" borderId="0" xfId="0" applyNumberFormat="1" applyFont="1" applyAlignment="1">
      <alignment horizontal="right" vertical="center" readingOrder="2"/>
    </xf>
    <xf numFmtId="166" fontId="12" fillId="0" borderId="4" xfId="0" applyNumberFormat="1" applyFont="1" applyBorder="1" applyAlignment="1">
      <alignment vertical="center" readingOrder="2"/>
    </xf>
    <xf numFmtId="166" fontId="11" fillId="0" borderId="0" xfId="0" applyNumberFormat="1" applyFont="1" applyAlignment="1">
      <alignment horizontal="justify" vertical="center" readingOrder="2"/>
    </xf>
    <xf numFmtId="166" fontId="11" fillId="0" borderId="3" xfId="0" applyNumberFormat="1" applyFont="1" applyBorder="1" applyAlignment="1">
      <alignment vertical="center" readingOrder="2"/>
    </xf>
    <xf numFmtId="166" fontId="12" fillId="0" borderId="5" xfId="0" applyNumberFormat="1" applyFont="1" applyBorder="1" applyAlignment="1">
      <alignment vertical="center" readingOrder="2"/>
    </xf>
    <xf numFmtId="166" fontId="12" fillId="0" borderId="0" xfId="0" applyNumberFormat="1" applyFont="1" applyBorder="1" applyAlignment="1">
      <alignment vertical="center" readingOrder="2"/>
    </xf>
    <xf numFmtId="166" fontId="12" fillId="0" borderId="3" xfId="0" applyNumberFormat="1" applyFont="1" applyBorder="1" applyAlignment="1">
      <alignment vertical="center" readingOrder="2"/>
    </xf>
    <xf numFmtId="166" fontId="8" fillId="0" borderId="3" xfId="1" applyNumberFormat="1" applyFont="1" applyBorder="1" applyAlignment="1">
      <alignment vertical="center" readingOrder="2"/>
    </xf>
    <xf numFmtId="166" fontId="12" fillId="0" borderId="4" xfId="0" applyNumberFormat="1" applyFont="1" applyBorder="1" applyAlignment="1">
      <alignment horizontal="right" vertical="center" readingOrder="2"/>
    </xf>
    <xf numFmtId="166" fontId="3" fillId="0" borderId="0" xfId="0" applyNumberFormat="1" applyFont="1" applyAlignment="1">
      <alignment horizontal="center" vertical="center"/>
    </xf>
    <xf numFmtId="166" fontId="2" fillId="0" borderId="0" xfId="0" applyNumberFormat="1" applyFont="1" applyAlignment="1">
      <alignment horizontal="center" vertical="center" readingOrder="2"/>
    </xf>
    <xf numFmtId="166" fontId="1" fillId="0" borderId="0" xfId="0" applyNumberFormat="1" applyFont="1" applyAlignment="1">
      <alignment horizontal="center" vertical="center" readingOrder="2"/>
    </xf>
    <xf numFmtId="166" fontId="3" fillId="0" borderId="0" xfId="0" applyNumberFormat="1" applyFont="1" applyAlignment="1">
      <alignment horizontal="center" vertical="center" readingOrder="2"/>
    </xf>
    <xf numFmtId="166" fontId="3" fillId="0" borderId="0" xfId="0" applyNumberFormat="1" applyFont="1" applyAlignment="1">
      <alignment horizontal="right" vertical="center" readingOrder="2"/>
    </xf>
    <xf numFmtId="166" fontId="12" fillId="0" borderId="4" xfId="0" applyNumberFormat="1" applyFont="1" applyBorder="1" applyAlignment="1">
      <alignment horizontal="center" vertical="center" readingOrder="2"/>
    </xf>
    <xf numFmtId="166" fontId="6" fillId="0" borderId="0" xfId="2" applyNumberFormat="1" applyFont="1" applyAlignment="1">
      <alignment horizontal="center" vertical="center" readingOrder="2"/>
    </xf>
    <xf numFmtId="166" fontId="11" fillId="0" borderId="0" xfId="0" applyNumberFormat="1" applyFont="1" applyAlignment="1">
      <alignment horizontal="right" vertical="center"/>
    </xf>
    <xf numFmtId="166" fontId="8" fillId="0" borderId="0" xfId="2" applyNumberFormat="1" applyFont="1" applyAlignment="1">
      <alignment horizontal="center" vertical="center" readingOrder="2"/>
    </xf>
    <xf numFmtId="166" fontId="7" fillId="0" borderId="0" xfId="2" applyNumberFormat="1" applyFont="1" applyAlignment="1">
      <alignment horizontal="right" vertical="center" readingOrder="2"/>
    </xf>
    <xf numFmtId="166" fontId="7" fillId="0" borderId="0" xfId="1" applyNumberFormat="1" applyFont="1" applyBorder="1" applyAlignment="1">
      <alignment horizontal="right" vertical="center" readingOrder="2"/>
    </xf>
    <xf numFmtId="166" fontId="8" fillId="0" borderId="0" xfId="1" applyNumberFormat="1" applyFont="1" applyBorder="1" applyAlignment="1">
      <alignment horizontal="center" vertical="center" readingOrder="2"/>
    </xf>
    <xf numFmtId="166" fontId="12" fillId="0" borderId="3" xfId="0" applyNumberFormat="1" applyFont="1" applyBorder="1" applyAlignment="1">
      <alignment horizontal="center" vertical="center" wrapText="1" readingOrder="2"/>
    </xf>
    <xf numFmtId="0" fontId="19" fillId="2" borderId="0" xfId="0" applyFont="1" applyFill="1" applyAlignment="1">
      <alignment horizontal="center"/>
    </xf>
    <xf numFmtId="0" fontId="0" fillId="0" borderId="0" xfId="0" applyAlignment="1">
      <alignment horizontal="right"/>
    </xf>
    <xf numFmtId="166" fontId="6" fillId="0" borderId="0" xfId="1" applyNumberFormat="1" applyFont="1" applyAlignment="1">
      <alignment horizontal="center" vertical="center" readingOrder="2"/>
    </xf>
    <xf numFmtId="166" fontId="6" fillId="0" borderId="2" xfId="1" applyNumberFormat="1" applyFont="1" applyBorder="1" applyAlignment="1">
      <alignment horizontal="center" vertical="center" readingOrder="2"/>
    </xf>
    <xf numFmtId="166" fontId="8" fillId="0" borderId="0" xfId="1" applyNumberFormat="1" applyFont="1" applyAlignment="1">
      <alignment horizontal="right" vertical="center" readingOrder="2"/>
    </xf>
    <xf numFmtId="166" fontId="6" fillId="0" borderId="0" xfId="1" applyNumberFormat="1" applyFont="1" applyAlignment="1">
      <alignment horizontal="right" vertical="center" readingOrder="2"/>
    </xf>
    <xf numFmtId="166" fontId="6" fillId="0" borderId="3" xfId="1" applyNumberFormat="1" applyFont="1" applyBorder="1" applyAlignment="1">
      <alignment horizontal="right" vertical="center" readingOrder="2"/>
    </xf>
    <xf numFmtId="166" fontId="6" fillId="0" borderId="3" xfId="1" applyNumberFormat="1" applyFont="1" applyBorder="1" applyAlignment="1">
      <alignment horizontal="center" vertical="center" readingOrder="2"/>
    </xf>
    <xf numFmtId="166" fontId="11" fillId="0" borderId="0" xfId="0" applyNumberFormat="1" applyFont="1" applyAlignment="1">
      <alignment horizontal="right" vertical="center" readingOrder="2"/>
    </xf>
    <xf numFmtId="166" fontId="6" fillId="0" borderId="0" xfId="1" applyNumberFormat="1" applyFont="1" applyAlignment="1">
      <alignment vertical="center"/>
    </xf>
    <xf numFmtId="166" fontId="10" fillId="0" borderId="0" xfId="0" applyNumberFormat="1" applyFont="1" applyAlignment="1">
      <alignment horizontal="right" vertical="center" readingOrder="2"/>
    </xf>
    <xf numFmtId="166" fontId="12" fillId="0" borderId="0" xfId="0" applyNumberFormat="1" applyFont="1" applyAlignment="1">
      <alignment horizontal="right" vertical="center" readingOrder="2"/>
    </xf>
    <xf numFmtId="166" fontId="6" fillId="0" borderId="0" xfId="1" applyNumberFormat="1" applyFont="1" applyAlignment="1">
      <alignment horizontal="right" vertical="center" wrapText="1" readingOrder="2"/>
    </xf>
    <xf numFmtId="166" fontId="11" fillId="0" borderId="0" xfId="0" applyNumberFormat="1" applyFont="1" applyAlignment="1">
      <alignment horizontal="right" vertical="center" wrapText="1" readingOrder="2"/>
    </xf>
    <xf numFmtId="166" fontId="6" fillId="0" borderId="0" xfId="0" applyNumberFormat="1" applyFont="1" applyAlignment="1">
      <alignment horizontal="right" vertical="center" readingOrder="2"/>
    </xf>
    <xf numFmtId="166" fontId="6" fillId="0" borderId="0" xfId="1" applyNumberFormat="1" applyFont="1" applyBorder="1" applyAlignment="1">
      <alignment horizontal="center" vertical="center" readingOrder="2"/>
    </xf>
    <xf numFmtId="166" fontId="1" fillId="0" borderId="3" xfId="0" applyNumberFormat="1" applyFont="1" applyBorder="1" applyAlignment="1">
      <alignment horizontal="center" vertical="center" readingOrder="2"/>
    </xf>
    <xf numFmtId="166" fontId="1" fillId="0" borderId="0" xfId="0" applyNumberFormat="1" applyFont="1" applyBorder="1" applyAlignment="1">
      <alignment horizontal="center" vertical="center" wrapText="1" readingOrder="2"/>
    </xf>
    <xf numFmtId="166" fontId="1" fillId="0" borderId="3" xfId="0" applyNumberFormat="1" applyFont="1" applyBorder="1" applyAlignment="1">
      <alignment horizontal="center" vertical="center" wrapText="1" readingOrder="2"/>
    </xf>
    <xf numFmtId="166" fontId="11" fillId="0" borderId="0" xfId="0" applyNumberFormat="1" applyFont="1" applyAlignment="1">
      <alignment horizontal="center" vertical="center" readingOrder="2"/>
    </xf>
    <xf numFmtId="166" fontId="6" fillId="0" borderId="0" xfId="1" applyNumberFormat="1" applyFont="1" applyAlignment="1">
      <alignment horizontal="right" vertical="top" wrapText="1" readingOrder="2"/>
    </xf>
    <xf numFmtId="166" fontId="1" fillId="0" borderId="0" xfId="0" applyNumberFormat="1" applyFont="1" applyBorder="1" applyAlignment="1">
      <alignment horizontal="center" vertical="center" readingOrder="2"/>
    </xf>
    <xf numFmtId="166" fontId="6" fillId="0" borderId="0" xfId="2" applyNumberFormat="1" applyFont="1" applyAlignment="1">
      <alignment horizontal="right" vertical="center" readingOrder="2"/>
    </xf>
    <xf numFmtId="166" fontId="12" fillId="0" borderId="0" xfId="0" applyNumberFormat="1" applyFont="1" applyBorder="1" applyAlignment="1">
      <alignment horizontal="center" vertical="center" readingOrder="2"/>
    </xf>
    <xf numFmtId="166" fontId="12" fillId="0" borderId="3" xfId="0" applyNumberFormat="1" applyFont="1" applyBorder="1" applyAlignment="1">
      <alignment horizontal="center" vertical="center" readingOrder="2"/>
    </xf>
    <xf numFmtId="166" fontId="6" fillId="0" borderId="0" xfId="2" applyNumberFormat="1" applyFont="1" applyAlignment="1">
      <alignment horizontal="center" vertical="center" readingOrder="2"/>
    </xf>
    <xf numFmtId="166" fontId="3" fillId="0" borderId="0" xfId="0" applyNumberFormat="1" applyFont="1"/>
    <xf numFmtId="166" fontId="12" fillId="0" borderId="0" xfId="0" applyNumberFormat="1" applyFont="1" applyAlignment="1">
      <alignment horizontal="center" vertical="center" wrapText="1" readingOrder="2"/>
    </xf>
    <xf numFmtId="166" fontId="12" fillId="0" borderId="3" xfId="0" applyNumberFormat="1" applyFont="1" applyBorder="1" applyAlignment="1">
      <alignment horizontal="center" vertical="center" wrapText="1" readingOrder="2"/>
    </xf>
    <xf numFmtId="166" fontId="11" fillId="0" borderId="2" xfId="0" applyNumberFormat="1" applyFont="1" applyBorder="1" applyAlignment="1">
      <alignment horizontal="center" vertical="center" readingOrder="2"/>
    </xf>
    <xf numFmtId="166" fontId="11" fillId="0" borderId="2" xfId="0" applyNumberFormat="1" applyFont="1" applyBorder="1" applyAlignment="1">
      <alignment horizontal="right" vertical="center" readingOrder="2"/>
    </xf>
    <xf numFmtId="166" fontId="3" fillId="0" borderId="0" xfId="0" applyNumberFormat="1" applyFont="1" applyAlignment="1">
      <alignment horizontal="right" vertical="top" wrapText="1" readingOrder="2"/>
    </xf>
    <xf numFmtId="166" fontId="3" fillId="0" borderId="0" xfId="0" applyNumberFormat="1" applyFont="1" applyAlignment="1"/>
    <xf numFmtId="166" fontId="3" fillId="0" borderId="0" xfId="0" applyNumberFormat="1" applyFont="1" applyAlignment="1">
      <alignment horizontal="justify" vertical="center" readingOrder="2"/>
    </xf>
    <xf numFmtId="166" fontId="11" fillId="0" borderId="0" xfId="0" applyNumberFormat="1" applyFont="1" applyAlignment="1">
      <alignment horizontal="right" vertical="center"/>
    </xf>
  </cellXfs>
  <cellStyles count="22">
    <cellStyle name="Comma" xfId="11" builtinId="3"/>
    <cellStyle name="Comma 2" xfId="4" xr:uid="{00000000-0005-0000-0000-000001000000}"/>
    <cellStyle name="MS_Arabic" xfId="10" xr:uid="{00000000-0005-0000-0000-000002000000}"/>
    <cellStyle name="MS_Arabic 3" xfId="2" xr:uid="{00000000-0005-0000-0000-000003000000}"/>
    <cellStyle name="Normal 2" xfId="13" xr:uid="{2DDCCF21-577C-4B1F-B6C8-E9695639BDFF}"/>
    <cellStyle name="Normal 2 2" xfId="18" xr:uid="{AEEA12F5-74EA-4F85-B8E0-4AF2A1F9AB60}"/>
    <cellStyle name="Normal 2 3" xfId="21" xr:uid="{884DB22B-8248-4764-90AB-9000DE31A292}"/>
    <cellStyle name="Normal 3" xfId="16" xr:uid="{BB877DF6-0EA6-4F14-93F8-939EDB5AF2C9}"/>
    <cellStyle name="Normal_ميزانية مخابز السلام" xfId="14" xr:uid="{A42B179F-74FD-4492-AA67-191D1AD2C573}"/>
    <cellStyle name="Percent 2" xfId="19" xr:uid="{BC206C18-D799-4B6F-9FB6-61292EC02924}"/>
    <cellStyle name="Percent 2 2" xfId="9" xr:uid="{00000000-0005-0000-0000-000005000000}"/>
    <cellStyle name="Percent 3" xfId="17" xr:uid="{3C6E349C-9D69-45F4-AE17-C1AC83A5C33E}"/>
    <cellStyle name="عادي" xfId="0" builtinId="0"/>
    <cellStyle name="عادي 2" xfId="8" xr:uid="{00000000-0005-0000-0000-000006000000}"/>
    <cellStyle name="عادي 2 2" xfId="7" xr:uid="{00000000-0005-0000-0000-000007000000}"/>
    <cellStyle name="عادي 2 3" xfId="20" xr:uid="{8A1ADF32-5847-4A3E-848C-B2887715DDD5}"/>
    <cellStyle name="عادي 3" xfId="6" xr:uid="{00000000-0005-0000-0000-000008000000}"/>
    <cellStyle name="عادي 3 2" xfId="15" xr:uid="{713E2AAC-F234-44E5-B765-1CDDE048AEB7}"/>
    <cellStyle name="عادي 4" xfId="12" xr:uid="{4816882D-0332-44D3-B71C-87CE20A82B59}"/>
    <cellStyle name="عادي 7" xfId="5" xr:uid="{00000000-0005-0000-0000-000009000000}"/>
    <cellStyle name="عادي 9" xfId="1" xr:uid="{00000000-0005-0000-0000-00000A000000}"/>
    <cellStyle name="عادي_المصنع السعودي للأسقف المعدنية ـ 2000م" xfId="3"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MR-khaled/Desktop/My%20Documents/&#1578;&#1602;&#1585;&#1610;&#1585;%20&#1605;&#1608;&#1602;&#1601;%20&#1575;&#1604;&#1593;&#1605;&#1604;&#1575;&#1569;%20&#1576;&#1605;&#1603;&#1578;&#1576;%20&#1575;&#1604;&#1582;&#1576;&#158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Hp\My%20Documents\&#1575;&#1604;&#1579;&#1602;&#1576;&#1577;\1435\&#1605;&#1610;&#1586;&#1575;&#1606;&#1610;&#1575;&#1578;\&#1571;&#1581;&#1605;&#1583;\My%20Documents\&#1578;&#1602;&#1585;&#1610;&#1585;%20&#1605;&#1608;&#1602;&#1601;%20&#1575;&#1604;&#1593;&#1605;&#1604;&#1575;&#1569;%20&#1576;&#1605;&#1603;&#1578;&#1576;%20&#1575;&#1604;&#1582;&#1576;&#158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Financial%20Statements\&#1593;&#1576;&#1583;%20&#1575;&#1604;&#1585;&#1581;&#1605;&#1606;%20&#1575;&#1604;&#1594;&#1606;&#1610;&#1605;%20&#1604;&#1604;&#1605;&#1602;&#1575;&#1608;&#1604;&#1575;&#1578;\&#1587;&#1576;&#1578;&#1575;%20&#1575;&#1604;&#1602;&#1575;&#1576;&#1590;&#1577;\2012\disk%20f\&#1605;&#1604;&#1601;&#1575;&#1578;%20&#1603;&#1605;&#1576;&#1610;&#1608;&#1578;&#1585;%20&#1575;&#1604;&#1587;&#1603;&#1585;&#1578;&#1575;&#1585;&#1610;&#1577;\&#1575;&#1604;&#1578;&#1602;&#1575;&#1585;&#1610;&#1585;%20&#1575;&#1604;&#1588;&#1607;&#1585;&#1610;&#1577;\i%20i\&#1578;&#1602;&#1585;&#1610;&#1585;%20&#1605;&#1608;&#1602;&#1601;%20&#1575;&#1604;&#1593;&#1605;&#1604;&#1575;&#1569;%20&#1576;&#1605;&#1603;&#1578;&#1576;%20&#1575;&#1604;&#1582;&#1576;&#15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593;&#1605;&#1604;&#1575;&#1569;%20&#1575;&#1604;&#1605;&#1603;&#1578;&#1576;\K0040%20%20%20&#1588;&#1585;&#1603;&#1577;%20&#1575;&#1604;&#1581;&#1605;&#1575;&#1583;%20&#1604;&#1604;&#1578;&#1580;&#1575;&#1585;&#1577;%20&#1608;&#1575;&#1604;&#1605;&#1602;&#1575;&#1608;&#1604;&#1575;&#1578;\&#1588;&#1585;&#1603;&#1575;&#1578;%20&#1593;&#1576;&#1583;%20&#1575;&#1604;&#1604;&#1607;%20&#1575;&#1604;&#1581;&#1605;&#1575;&#1583;\2018\&#1605;&#1583;&#1575;&#1585;&#1587;%20&#1575;&#1604;&#1578;&#1585;&#1576;&#1610;&#1577;%20&#1608;&#1575;&#1604;&#1578;&#1593;&#1604;&#1610;&#1605;%20&#1600;%2020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Financial%20Statements\&#1593;&#1576;&#1583;%20&#1575;&#1604;&#1585;&#1581;&#1605;&#1606;%20&#1575;&#1604;&#1594;&#1606;&#1610;&#1605;%20&#1604;&#1604;&#1605;&#1602;&#1575;&#1608;&#1604;&#1575;&#1578;\&#1587;&#1576;&#1578;&#1575;%20&#1575;&#1604;&#1602;&#1575;&#1576;&#1590;&#1577;\2012\Documents%20and%20Settings\sacad\My%20Documents\&#1583;&#1604;&#1605;&#1608;&#1606;%202004\My%20Documents\&#1578;&#1602;&#1585;&#1610;&#1585;%20&#1605;&#1608;&#1602;&#1601;%20&#1575;&#1604;&#1593;&#1605;&#1604;&#1575;&#1569;%20&#1576;&#1605;&#1603;&#1578;&#1576;%20&#1575;&#1604;&#1582;&#1576;&#158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sacad\My%20Documents\&#1576;&#1588;&#1610;&#1585;\&#1575;&#1604;&#1593;&#1605;&#1604;&#1575;&#1569;%20&#1575;&#1604;&#1583;&#1575;&#1574;&#1605;&#1608;&#1606;%20&#1604;&#1605;&#1603;&#1578;&#1576;%20&#1575;&#1604;&#1582;&#1576;&#1585;\&#1605;.&#1570;&#1604;%20&#1575;&#1604;&#1588;&#1610;&#1582;\&#1605;&#1572;&#1587;&#1587;&#1577;%20&#1570;&#1604;%20&#1575;&#1604;&#1588;&#1610;&#1582;%20&#1575;&#1604;&#1604;&#1573;&#1578;&#1589;&#1575;&#1604;&#1575;&#1578;%20&#1600;%20&#1605;&#1610;&#1586;&#1575;&#1606;&#1610;&#1577;\&#1605;&#1572;&#1587;&#1587;&#1577;%20&#1570;&#1604;%20&#1575;&#1604;&#1588;&#1610;&#1582;%20&#1605;&#1610;&#1586;&#1575;&#1606;&#1610;&#1577;%202003&#16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Documents%20and%20Settings/MR-khaled/Desktop/disk%20f/&#1605;&#1604;&#1601;&#1575;&#1578;%20&#1603;&#1605;&#1576;&#1610;&#1608;&#1578;&#1585;%20&#1575;&#1604;&#1587;&#1603;&#1585;&#1578;&#1575;&#1585;&#1610;&#1577;/&#1575;&#1604;&#1578;&#1602;&#1575;&#1585;&#1610;&#1585;%20&#1575;&#1604;&#1588;&#1607;&#1585;&#1610;&#1577;/i%20i/&#1578;&#1602;&#1585;&#1610;&#1585;%20&#1605;&#1608;&#1602;&#1601;%20&#1575;&#1604;&#1593;&#1605;&#1604;&#1575;&#1569;%20&#1576;&#1605;&#1603;&#1578;&#1576;%20&#1575;&#1604;&#1582;&#1576;&#158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Hp\My%20Documents\&#1575;&#1604;&#1579;&#1602;&#1576;&#1577;\1435\&#1605;&#1610;&#1586;&#1575;&#1606;&#1610;&#1575;&#1578;\&#1571;&#1581;&#1605;&#1583;\disk%20f\&#1605;&#1604;&#1601;&#1575;&#1578;%20&#1603;&#1605;&#1576;&#1610;&#1608;&#1578;&#1585;%20&#1575;&#1604;&#1587;&#1603;&#1585;&#1578;&#1575;&#1585;&#1610;&#1577;\&#1575;&#1604;&#1578;&#1602;&#1575;&#1585;&#1610;&#1585;%20&#1575;&#1604;&#1588;&#1607;&#1585;&#1610;&#1577;\i%20i\&#1578;&#1602;&#1585;&#1610;&#1585;%20&#1605;&#1608;&#1602;&#1601;%20&#1575;&#1604;&#1593;&#1605;&#1604;&#1575;&#1569;%20&#1576;&#1605;&#1603;&#1578;&#1576;%20&#1575;&#1604;&#1582;&#1576;&#15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ورقة2"/>
      <sheetName val="ورقة1"/>
      <sheetName val="نموذج لموظفي المكتب"/>
      <sheetName val="قائمة الموظفين"/>
      <sheetName val="جدول بزيارات العملاء (2)"/>
      <sheetName val="عمولة صرف عقد جديد (2)"/>
      <sheetName val="عمولة صرف عقد جديد"/>
      <sheetName val="توزيع العمولات المستحقة"/>
      <sheetName val="نموذج أجازات"/>
      <sheetName val="ملفات بمستودع الاحساء"/>
      <sheetName val="مصروفات المكاتب"/>
      <sheetName val="صرف راتب"/>
      <sheetName val="تصفية مستحقات موظف (2)"/>
      <sheetName val="تصفية مستحقات نيكاسيو"/>
      <sheetName val="موقف المراجعة الدورية"/>
      <sheetName val="موقف المراجعة النهائي"/>
      <sheetName val="أتعاب مكتب الخبر"/>
      <sheetName val="كشف بعملاء المكتب"/>
      <sheetName val="بيانات عن العميل"/>
      <sheetName val="أسماء العملاء بالانجليزي"/>
      <sheetName val="توقيع ميزانيات"/>
      <sheetName val="كشف حساب العملاء"/>
      <sheetName val="جدول زمني"/>
      <sheetName val="نموذج إستلام سيارة"/>
      <sheetName val="مراسلات العملاء"/>
      <sheetName val="جدول زيارات الاسبوعي"/>
      <sheetName val="موقف العملاء12"/>
      <sheetName val="موقف العملاء"/>
      <sheetName val="إيرادات مكتب الخبر"/>
      <sheetName val="تقرير أعمال المكتب"/>
      <sheetName val="تفريغ كشف الحضور"/>
      <sheetName val="كشف الحضور"/>
      <sheetName val="تصريح تنقل"/>
      <sheetName val="نموذج أجازة"/>
      <sheetName val="تليفونات عملاء مكتب الخبر"/>
      <sheetName val="نصيب أتعاب الفروع"/>
      <sheetName val="تذكرة طائرة (E)"/>
      <sheetName val="تذكرة طائرة (3)"/>
      <sheetName val="تذكرة طائرة"/>
      <sheetName val="سند صرف فواتير"/>
      <sheetName val="نوع الخدمة"/>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بيان العمل نيكاسيو"/>
      <sheetName val="بيان العمل نيكاسيو (2)"/>
      <sheetName val="بيان العمل الاسبوعي"/>
      <sheetName val="جدول بزيارات العملاء"/>
      <sheetName val="تذكرة طائرة (2)"/>
      <sheetName val="تصفية مستحقات موظف (3)"/>
      <sheetName val="تصفية مستحقات موظف"/>
      <sheetName val="عمولات مستحقة (2)"/>
      <sheetName val="عمولات مستحقة"/>
      <sheetName val="محضر الاجتماع الأسبوعي"/>
      <sheetName val="محضر الاجتماع الأسبوعي (3)"/>
      <sheetName val="محضر الاجتماع الأسبوعي (2)"/>
      <sheetName val="محضر الاجتماع الأسبوعي (4)"/>
      <sheetName val="محضر الاجتماع الأسبوعي (5)"/>
      <sheetName val="محضر الاجتماع الأسبوعي (6)"/>
      <sheetName val="محضر الاجتماع الأسبوعي (7)"/>
      <sheetName val="محضر الاجتماع الأسبوعي (8)"/>
      <sheetName val="عمولة صرف عقد جديد (3)"/>
      <sheetName val="عمولات مستحقة صابر المهدي"/>
      <sheetName val="عمولات مستحقة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ورقة2"/>
      <sheetName val="ورقة1"/>
      <sheetName val="نموذج لموظفي المكتب"/>
      <sheetName val="قائمة الموظفين"/>
      <sheetName val="جدول بزيارات العملاء (2)"/>
      <sheetName val="عمولة صرف عقد جديد (2)"/>
      <sheetName val="عمولة صرف عقد جديد"/>
      <sheetName val="توزيع العمولات المستحقة"/>
      <sheetName val="نموذج أجازات"/>
      <sheetName val="ملفات بمستودع الاحساء"/>
      <sheetName val="مصروفات المكاتب"/>
      <sheetName val="صرف راتب"/>
      <sheetName val="تصفية مستحقات موظف (2)"/>
      <sheetName val="تصفية مستحقات نيكاسيو"/>
      <sheetName val="موقف المراجعة الدورية"/>
      <sheetName val="موقف المراجعة النهائي"/>
      <sheetName val="أتعاب مكتب الخبر"/>
      <sheetName val="كشف بعملاء المكتب"/>
      <sheetName val="بيانات عن العميل"/>
      <sheetName val="أسماء العملاء بالانجليزي"/>
      <sheetName val="توقيع ميزانيات"/>
      <sheetName val="كشف حساب العملاء"/>
      <sheetName val="جدول زمني"/>
      <sheetName val="نموذج إستلام سيارة"/>
      <sheetName val="مراسلات العملاء"/>
      <sheetName val="جدول زيارات الاسبوعي"/>
      <sheetName val="موقف العملاء12"/>
      <sheetName val="موقف العملاء"/>
      <sheetName val="إيرادات مكتب الخبر"/>
      <sheetName val="تقرير أعمال المكتب"/>
      <sheetName val="تفريغ كشف الحضور"/>
      <sheetName val="كشف الحضور"/>
      <sheetName val="تصريح تنقل"/>
      <sheetName val="نموذج أجازة"/>
      <sheetName val="تليفونات عملاء مكتب الخبر"/>
      <sheetName val="نصيب أتعاب الفروع"/>
      <sheetName val="تذكرة طائرة (E)"/>
      <sheetName val="تذكرة طائرة (3)"/>
      <sheetName val="تذكرة طائرة"/>
      <sheetName val="سند صرف فواتير"/>
      <sheetName val="نوع الخدمة"/>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بيان العمل نيكاسيو"/>
      <sheetName val="بيان العمل نيكاسيو (2)"/>
      <sheetName val="بيان العمل الاسبوعي"/>
      <sheetName val="جدول بزيارات العملاء"/>
      <sheetName val="تذكرة طائرة (2)"/>
      <sheetName val="تصفية مستحقات موظف (3)"/>
      <sheetName val="تصفية مستحقات موظف"/>
      <sheetName val="عمولات مستحقة (2)"/>
      <sheetName val="عمولات مستحقة"/>
      <sheetName val="محضر الاجتماع الأسبوعي"/>
      <sheetName val="محضر الاجتماع الأسبوعي (3)"/>
      <sheetName val="محضر الاجتماع الأسبوعي (2)"/>
      <sheetName val="محضر الاجتماع الأسبوعي (4)"/>
      <sheetName val="محضر الاجتماع الأسبوعي (5)"/>
      <sheetName val="محضر الاجتماع الأسبوعي (6)"/>
      <sheetName val="محضر الاجتماع الأسبوعي (7)"/>
      <sheetName val="محضر الاجتماع الأسبوعي (8)"/>
      <sheetName val="عمولة صرف عقد جديد (3)"/>
      <sheetName val="عمولات مستحقة صابر المهدي"/>
      <sheetName val="عمولات مستحقة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كشف بعملاء المكتب"/>
      <sheetName val="موقف العملاء"/>
      <sheetName val="إيرادات مكتب الخبر"/>
      <sheetName val="تقرير أعمال المكتب"/>
      <sheetName val="أسماء ومسلسل العملاء "/>
      <sheetName val="ورقة2"/>
      <sheetName val="نموذج عهدة مستديمة"/>
      <sheetName val="نموذج عهدة مستديمة (2)"/>
      <sheetName val="نموذج لموظفي المكتب"/>
      <sheetName val="قائمة الموظفين"/>
      <sheetName val="عمولة صرف عقد جديد"/>
      <sheetName val="نموذج أجازات"/>
      <sheetName val="تابع ملفات المستودع"/>
      <sheetName val="ملفات بمستودع الاحساء"/>
      <sheetName val="بدل سكن"/>
      <sheetName val="صرف راتب"/>
      <sheetName val="تصفية مستحقات موظف"/>
      <sheetName val="موقف المراجعة الدورية"/>
      <sheetName val="موقف المراجعة النهائي"/>
      <sheetName val="بيانات عن العميل"/>
      <sheetName val="كشف حساب العملاء"/>
      <sheetName val="نموذج إستلام سيارة"/>
      <sheetName val="مراسلات العملاء"/>
      <sheetName val="جدول بزيارات العملاء"/>
      <sheetName val="جدول زيارات الاسبوعي"/>
      <sheetName val="بيان العمل الاسبوعي"/>
      <sheetName val="ملاحظات صابر"/>
      <sheetName val="التقرير الشهري المعدل"/>
      <sheetName val="تفريغ كشف الحضور"/>
      <sheetName val="كشف الحضور"/>
      <sheetName val="تصريح تنقل"/>
      <sheetName val="تليفونات عملاء مكتب الخبر"/>
      <sheetName val="تذكرة طائرة"/>
      <sheetName val="سند صرف فواتير"/>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إيجار المكتب"/>
      <sheetName val="حساب مكتب الخبر لدى الفروع"/>
      <sheetName val="سند قيد يومية"/>
      <sheetName val="ورقة1"/>
      <sheetName val="نموذج إرسال الملفات للإرشيف"/>
      <sheetName val="ورقة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الغلاف + الفهرس"/>
      <sheetName val="المركز المالي"/>
      <sheetName val="قائمة الدخل"/>
      <sheetName val="قائمة التغيرات"/>
      <sheetName val="قائمة التدفقات"/>
      <sheetName val="نبذة تاريخية"/>
      <sheetName val="5-3"/>
      <sheetName val="6"/>
      <sheetName val="9-7"/>
      <sheetName val="10"/>
      <sheetName val="13-11"/>
      <sheetName val="16-14"/>
      <sheetName val="إيضاح 15 (2)"/>
      <sheetName val="إيضاح 15 (3)"/>
      <sheetName val="كشف رقم 4"/>
      <sheetName val="كشف رقم 4 (2)"/>
      <sheetName val="إهلاك الأصول 2011 "/>
      <sheetName val="إهلاك الأصول 2008"/>
      <sheetName val="إهلاك الأصول 2007"/>
    </sheetNames>
    <sheetDataSet>
      <sheetData sheetId="0"/>
      <sheetData sheetId="1">
        <row r="7">
          <cell r="B7" t="str">
            <v xml:space="preserve">الأصول </v>
          </cell>
        </row>
      </sheetData>
      <sheetData sheetId="2">
        <row r="2">
          <cell r="B2" t="str">
            <v>شـركـة مـدارس الـتـربـيــة والـتـعـلـيــم الأهـلـيــة</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موقف العملاء"/>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الغلاف + الفهرس"/>
      <sheetName val="المركز المالي"/>
      <sheetName val="قائمة الدخل"/>
      <sheetName val="قائمة التغيرات"/>
      <sheetName val="التدفقات النقدية"/>
      <sheetName val="نبذة تاريخية"/>
      <sheetName val="إيضاح 3-4-5"/>
      <sheetName val="إيضاح 6"/>
      <sheetName val="إيضاح7-8-9"/>
      <sheetName val="إيضاح10 -11"/>
      <sheetName val="ميزان المراجعة"/>
      <sheetName val="القيود"/>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أسماء ومسلسل العملاء "/>
      <sheetName val="ورقة2"/>
      <sheetName val="نموذج عهدة مستديمة"/>
      <sheetName val="نموذج عهدة مستديمة (2)"/>
      <sheetName val="نموذج لموظفي المكتب"/>
      <sheetName val="قائمة الموظفين"/>
      <sheetName val="عمولة صرف عقد جديد"/>
      <sheetName val="نموذج أجازات"/>
      <sheetName val="تابع ملفات المستودع"/>
      <sheetName val="ملفات بمستودع الاحساء"/>
      <sheetName val="بدل سكن"/>
      <sheetName val="صرف راتب"/>
      <sheetName val="تصفية مستحقات موظف"/>
      <sheetName val="موقف المراجعة الدورية"/>
      <sheetName val="موقف المراجعة النهائي"/>
      <sheetName val="بيانات عن العميل"/>
      <sheetName val="كشف حساب العملاء"/>
      <sheetName val="نموذج إستلام سيارة"/>
      <sheetName val="مراسلات العملاء"/>
      <sheetName val="جدول بزيارات العملاء"/>
      <sheetName val="جدول زيارات الاسبوعي"/>
      <sheetName val="بيان العمل الاسبوعي"/>
      <sheetName val="كشف بعملاء المكتب"/>
      <sheetName val="ملاحظات صابر"/>
      <sheetName val="موقف العملاء"/>
      <sheetName val="إيرادات مكتب الخبر"/>
      <sheetName val="التقرير الشهري المعدل"/>
      <sheetName val="تقرير أعمال المكتب"/>
      <sheetName val="تفريغ كشف الحضور"/>
      <sheetName val="كشف الحضور"/>
      <sheetName val="تصريح تنقل"/>
      <sheetName val="تليفونات عملاء مكتب الخبر"/>
      <sheetName val="تذكرة طائرة"/>
      <sheetName val="سند صرف فواتير"/>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إيجار المكتب"/>
      <sheetName val="حساب مكتب الخبر لدى الفروع"/>
      <sheetName val="سند قيد يومية"/>
      <sheetName val="ورقة1"/>
      <sheetName val="نموذج إرسال الملفات للإرشيف"/>
      <sheetName val="ورقة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أسماء ومسلسل العملاء "/>
      <sheetName val="ورقة2"/>
      <sheetName val="نموذج عهدة مستديمة"/>
      <sheetName val="نموذج عهدة مستديمة (2)"/>
      <sheetName val="نموذج لموظفي المكتب"/>
      <sheetName val="قائمة الموظفين"/>
      <sheetName val="عمولة صرف عقد جديد"/>
      <sheetName val="نموذج أجازات"/>
      <sheetName val="تابع ملفات المستودع"/>
      <sheetName val="ملفات بمستودع الاحساء"/>
      <sheetName val="بدل سكن"/>
      <sheetName val="صرف راتب"/>
      <sheetName val="تصفية مستحقات موظف"/>
      <sheetName val="موقف المراجعة الدورية"/>
      <sheetName val="موقف المراجعة النهائي"/>
      <sheetName val="بيانات عن العميل"/>
      <sheetName val="كشف حساب العملاء"/>
      <sheetName val="نموذج إستلام سيارة"/>
      <sheetName val="مراسلات العملاء"/>
      <sheetName val="جدول بزيارات العملاء"/>
      <sheetName val="جدول زيارات الاسبوعي"/>
      <sheetName val="بيان العمل الاسبوعي"/>
      <sheetName val="كشف بعملاء المكتب"/>
      <sheetName val="ملاحظات صابر"/>
      <sheetName val="موقف العملاء"/>
      <sheetName val="إيرادات مكتب الخبر"/>
      <sheetName val="التقرير الشهري المعدل"/>
      <sheetName val="تقرير أعمال المكتب"/>
      <sheetName val="تفريغ كشف الحضور"/>
      <sheetName val="كشف الحضور"/>
      <sheetName val="تصريح تنقل"/>
      <sheetName val="تليفونات عملاء مكتب الخبر"/>
      <sheetName val="تذكرة طائرة"/>
      <sheetName val="سند صرف فواتير"/>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إيجار المكتب"/>
      <sheetName val="حساب مكتب الخبر لدى الفروع"/>
      <sheetName val="سند قيد يومية"/>
      <sheetName val="ورقة1"/>
      <sheetName val="نموذج إرسال الملفات للإرشيف"/>
      <sheetName val="ورقة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07"/>
  <sheetViews>
    <sheetView rightToLeft="1" topLeftCell="D2" zoomScaleNormal="100" zoomScaleSheetLayoutView="100" workbookViewId="0">
      <selection activeCell="G2" sqref="G2"/>
    </sheetView>
  </sheetViews>
  <sheetFormatPr defaultRowHeight="14.25" x14ac:dyDescent="0.2"/>
  <cols>
    <col min="1" max="1" width="9" bestFit="1" customWidth="1"/>
    <col min="2" max="2" width="23.875" style="5" bestFit="1" customWidth="1"/>
    <col min="3" max="3" width="23.25" style="5" bestFit="1" customWidth="1"/>
    <col min="4" max="4" width="26.125" style="8" bestFit="1" customWidth="1"/>
    <col min="5" max="5" width="25.625" style="8" customWidth="1"/>
    <col min="6" max="6" width="17.75" style="8" customWidth="1"/>
    <col min="7" max="7" width="10.625" style="8" bestFit="1" customWidth="1"/>
    <col min="8" max="8" width="10.625" bestFit="1" customWidth="1"/>
    <col min="9" max="9" width="20.25" bestFit="1" customWidth="1"/>
    <col min="10" max="10" width="10" bestFit="1" customWidth="1"/>
  </cols>
  <sheetData>
    <row r="1" spans="1:10" x14ac:dyDescent="0.2">
      <c r="A1" s="7" t="s">
        <v>600</v>
      </c>
      <c r="B1" s="7" t="s">
        <v>27</v>
      </c>
      <c r="C1" s="7" t="s">
        <v>601</v>
      </c>
      <c r="D1" s="7" t="s">
        <v>602</v>
      </c>
      <c r="E1" s="7" t="s">
        <v>603</v>
      </c>
      <c r="F1" s="7" t="s">
        <v>604</v>
      </c>
      <c r="G1" s="7" t="s">
        <v>605</v>
      </c>
      <c r="H1" s="7" t="s">
        <v>606</v>
      </c>
    </row>
    <row r="2" spans="1:10" x14ac:dyDescent="0.2">
      <c r="A2" s="7">
        <v>111</v>
      </c>
      <c r="B2" s="7" t="s">
        <v>30</v>
      </c>
      <c r="C2" s="7">
        <v>179580</v>
      </c>
      <c r="D2" s="7">
        <v>0</v>
      </c>
      <c r="E2" s="7">
        <v>1770688.88</v>
      </c>
      <c r="F2" s="7">
        <v>1943215</v>
      </c>
      <c r="G2" s="7">
        <v>7053.8799999998882</v>
      </c>
      <c r="H2" s="7">
        <v>0</v>
      </c>
      <c r="I2" t="s">
        <v>643</v>
      </c>
    </row>
    <row r="3" spans="1:10" x14ac:dyDescent="0.2">
      <c r="A3" s="7">
        <v>112</v>
      </c>
      <c r="B3" s="7" t="s">
        <v>93</v>
      </c>
      <c r="C3" s="7">
        <v>0</v>
      </c>
      <c r="D3" s="7">
        <v>0</v>
      </c>
      <c r="E3" s="7">
        <v>172935.01</v>
      </c>
      <c r="F3" s="7">
        <v>146338.17000000001</v>
      </c>
      <c r="G3" s="7">
        <v>26596.839999999997</v>
      </c>
      <c r="H3" s="7">
        <v>0</v>
      </c>
      <c r="I3" t="s">
        <v>643</v>
      </c>
    </row>
    <row r="4" spans="1:10" x14ac:dyDescent="0.2">
      <c r="A4" s="7">
        <v>113</v>
      </c>
      <c r="B4" s="7" t="s">
        <v>607</v>
      </c>
      <c r="C4" s="7">
        <v>81314.880000000005</v>
      </c>
      <c r="D4" s="7">
        <v>0</v>
      </c>
      <c r="E4" s="7">
        <v>1520329.41</v>
      </c>
      <c r="F4" s="7">
        <v>1600167.07</v>
      </c>
      <c r="G4" s="7">
        <v>1477.2199999999721</v>
      </c>
      <c r="H4" s="7">
        <v>0</v>
      </c>
      <c r="I4" t="s">
        <v>643</v>
      </c>
    </row>
    <row r="5" spans="1:10" x14ac:dyDescent="0.2">
      <c r="A5" s="7">
        <v>114</v>
      </c>
      <c r="B5" s="7" t="s">
        <v>608</v>
      </c>
      <c r="C5" s="7">
        <v>12081.59</v>
      </c>
      <c r="D5" s="7">
        <v>0</v>
      </c>
      <c r="E5" s="7">
        <v>1508835.06</v>
      </c>
      <c r="F5" s="7">
        <v>1515518.47</v>
      </c>
      <c r="G5" s="7">
        <v>5398.1800000001676</v>
      </c>
      <c r="H5" s="7">
        <v>0</v>
      </c>
      <c r="I5" t="s">
        <v>643</v>
      </c>
      <c r="J5" s="6"/>
    </row>
    <row r="6" spans="1:10" x14ac:dyDescent="0.2">
      <c r="A6" s="7">
        <v>115</v>
      </c>
      <c r="B6" s="7" t="s">
        <v>609</v>
      </c>
      <c r="C6" s="7">
        <v>17685.09</v>
      </c>
      <c r="D6" s="7">
        <v>0</v>
      </c>
      <c r="E6" s="7">
        <v>166502.01</v>
      </c>
      <c r="F6" s="7">
        <v>183397.99</v>
      </c>
      <c r="G6" s="7">
        <v>789.11000000001513</v>
      </c>
      <c r="H6" s="7">
        <v>0</v>
      </c>
      <c r="I6" t="s">
        <v>643</v>
      </c>
      <c r="J6" s="6">
        <f>F7-C7</f>
        <v>1907420</v>
      </c>
    </row>
    <row r="7" spans="1:10" x14ac:dyDescent="0.2">
      <c r="A7" s="7">
        <v>211</v>
      </c>
      <c r="B7" s="7" t="s">
        <v>28</v>
      </c>
      <c r="C7" s="7">
        <v>266071.44</v>
      </c>
      <c r="D7" s="7">
        <v>0</v>
      </c>
      <c r="E7" s="7">
        <v>2215320</v>
      </c>
      <c r="F7" s="7">
        <v>2173491.44</v>
      </c>
      <c r="G7" s="7">
        <v>307900</v>
      </c>
      <c r="H7" s="7">
        <v>0</v>
      </c>
      <c r="I7" t="s">
        <v>641</v>
      </c>
      <c r="J7" s="6"/>
    </row>
    <row r="8" spans="1:10" x14ac:dyDescent="0.2">
      <c r="A8" s="7">
        <v>311</v>
      </c>
      <c r="B8" s="7" t="s">
        <v>610</v>
      </c>
      <c r="C8" s="7">
        <v>73000</v>
      </c>
      <c r="D8" s="7">
        <v>0</v>
      </c>
      <c r="E8" s="7">
        <v>0</v>
      </c>
      <c r="F8" s="7">
        <v>0</v>
      </c>
      <c r="G8" s="7">
        <v>73000</v>
      </c>
      <c r="H8" s="7">
        <v>0</v>
      </c>
      <c r="I8" t="s">
        <v>644</v>
      </c>
    </row>
    <row r="9" spans="1:10" x14ac:dyDescent="0.2">
      <c r="A9" s="7">
        <v>312</v>
      </c>
      <c r="B9" s="7" t="s">
        <v>611</v>
      </c>
      <c r="C9" s="7">
        <v>65000</v>
      </c>
      <c r="D9" s="7">
        <v>0</v>
      </c>
      <c r="E9" s="7">
        <v>55000</v>
      </c>
      <c r="F9" s="7">
        <v>0</v>
      </c>
      <c r="G9" s="7">
        <v>120000</v>
      </c>
      <c r="H9" s="7">
        <v>0</v>
      </c>
      <c r="I9" t="s">
        <v>644</v>
      </c>
    </row>
    <row r="10" spans="1:10" x14ac:dyDescent="0.2">
      <c r="A10" s="7">
        <v>313</v>
      </c>
      <c r="B10" s="7" t="s">
        <v>612</v>
      </c>
      <c r="C10" s="7">
        <v>62000</v>
      </c>
      <c r="D10" s="7">
        <v>0</v>
      </c>
      <c r="E10" s="7">
        <v>23383</v>
      </c>
      <c r="F10" s="7">
        <v>0</v>
      </c>
      <c r="G10" s="7">
        <v>85383</v>
      </c>
      <c r="H10" s="7">
        <v>0</v>
      </c>
      <c r="I10" t="s">
        <v>644</v>
      </c>
    </row>
    <row r="11" spans="1:10" x14ac:dyDescent="0.2">
      <c r="A11" s="7">
        <v>3111</v>
      </c>
      <c r="B11" s="7" t="s">
        <v>613</v>
      </c>
      <c r="C11" s="7">
        <v>0</v>
      </c>
      <c r="D11" s="7">
        <v>7300</v>
      </c>
      <c r="E11" s="7">
        <v>0</v>
      </c>
      <c r="F11" s="7">
        <v>7300</v>
      </c>
      <c r="G11" s="7">
        <v>0</v>
      </c>
      <c r="H11" s="7">
        <v>14600</v>
      </c>
      <c r="I11" t="s">
        <v>645</v>
      </c>
    </row>
    <row r="12" spans="1:10" x14ac:dyDescent="0.2">
      <c r="A12" s="7">
        <v>3112</v>
      </c>
      <c r="B12" s="7" t="s">
        <v>588</v>
      </c>
      <c r="C12" s="7">
        <v>0</v>
      </c>
      <c r="D12" s="7">
        <v>13000</v>
      </c>
      <c r="E12" s="7">
        <v>0</v>
      </c>
      <c r="F12" s="7">
        <v>13301</v>
      </c>
      <c r="G12" s="7">
        <v>0</v>
      </c>
      <c r="H12" s="7">
        <v>26301</v>
      </c>
      <c r="I12" t="s">
        <v>645</v>
      </c>
    </row>
    <row r="13" spans="1:10" x14ac:dyDescent="0.2">
      <c r="A13" s="7">
        <v>3113</v>
      </c>
      <c r="B13" s="7" t="s">
        <v>614</v>
      </c>
      <c r="C13" s="7">
        <v>0</v>
      </c>
      <c r="D13" s="7">
        <v>12400</v>
      </c>
      <c r="E13" s="7">
        <v>0</v>
      </c>
      <c r="F13" s="7">
        <v>11089</v>
      </c>
      <c r="G13" s="7">
        <v>0</v>
      </c>
      <c r="H13" s="7">
        <v>23489</v>
      </c>
      <c r="I13" t="s">
        <v>645</v>
      </c>
    </row>
    <row r="14" spans="1:10" x14ac:dyDescent="0.2">
      <c r="A14" s="7">
        <v>411</v>
      </c>
      <c r="B14" s="7" t="s">
        <v>615</v>
      </c>
      <c r="C14" s="7">
        <v>0</v>
      </c>
      <c r="D14" s="7">
        <v>0</v>
      </c>
      <c r="E14" s="7">
        <v>141038</v>
      </c>
      <c r="F14" s="7">
        <v>0</v>
      </c>
      <c r="G14" s="7">
        <v>141038</v>
      </c>
      <c r="H14" s="7">
        <v>0</v>
      </c>
      <c r="I14" t="s">
        <v>646</v>
      </c>
    </row>
    <row r="15" spans="1:10" x14ac:dyDescent="0.2">
      <c r="A15" s="7">
        <v>511</v>
      </c>
      <c r="B15" s="7" t="s">
        <v>616</v>
      </c>
      <c r="C15" s="7">
        <v>0</v>
      </c>
      <c r="D15" s="7">
        <v>0</v>
      </c>
      <c r="E15" s="7">
        <v>0</v>
      </c>
      <c r="F15" s="7">
        <v>10000</v>
      </c>
      <c r="G15" s="7">
        <v>0</v>
      </c>
      <c r="H15" s="7">
        <v>10000</v>
      </c>
      <c r="I15" t="s">
        <v>647</v>
      </c>
    </row>
    <row r="16" spans="1:10" x14ac:dyDescent="0.2">
      <c r="A16" s="7">
        <v>512</v>
      </c>
      <c r="B16" s="7" t="s">
        <v>617</v>
      </c>
      <c r="C16" s="7">
        <v>0</v>
      </c>
      <c r="D16" s="7">
        <v>9339</v>
      </c>
      <c r="E16" s="7">
        <v>397729.98000000004</v>
      </c>
      <c r="F16" s="7">
        <v>402144.77999999997</v>
      </c>
      <c r="G16" s="7">
        <v>0</v>
      </c>
      <c r="H16" s="7">
        <v>13753.79999999993</v>
      </c>
      <c r="I16" t="s">
        <v>647</v>
      </c>
    </row>
    <row r="17" spans="1:9" x14ac:dyDescent="0.2">
      <c r="A17" s="7">
        <v>513</v>
      </c>
      <c r="B17" s="7" t="s">
        <v>618</v>
      </c>
      <c r="C17" s="7">
        <v>0</v>
      </c>
      <c r="D17" s="7">
        <v>10000</v>
      </c>
      <c r="E17" s="7">
        <v>0</v>
      </c>
      <c r="F17" s="7">
        <v>7500</v>
      </c>
      <c r="G17" s="7">
        <v>0</v>
      </c>
      <c r="H17" s="7">
        <v>17500</v>
      </c>
      <c r="I17" t="s">
        <v>648</v>
      </c>
    </row>
    <row r="18" spans="1:9" x14ac:dyDescent="0.2">
      <c r="A18" s="7">
        <v>611</v>
      </c>
      <c r="B18" s="7" t="s">
        <v>619</v>
      </c>
      <c r="C18" s="7">
        <v>0</v>
      </c>
      <c r="D18" s="7">
        <v>700000</v>
      </c>
      <c r="E18" s="7">
        <v>506576.94999999995</v>
      </c>
      <c r="F18" s="7">
        <v>878749</v>
      </c>
      <c r="G18" s="7">
        <v>0</v>
      </c>
      <c r="H18" s="7">
        <v>1072172.05</v>
      </c>
      <c r="I18" t="s">
        <v>649</v>
      </c>
    </row>
    <row r="19" spans="1:9" x14ac:dyDescent="0.2">
      <c r="A19" s="7">
        <v>711</v>
      </c>
      <c r="B19" s="7" t="s">
        <v>5</v>
      </c>
      <c r="C19" s="7">
        <v>0</v>
      </c>
      <c r="D19" s="7">
        <v>100000</v>
      </c>
      <c r="E19" s="7">
        <v>0</v>
      </c>
      <c r="F19" s="7">
        <v>0</v>
      </c>
      <c r="G19" s="7">
        <v>0</v>
      </c>
      <c r="H19" s="7">
        <v>100000</v>
      </c>
      <c r="I19" t="s">
        <v>478</v>
      </c>
    </row>
    <row r="20" spans="1:9" x14ac:dyDescent="0.2">
      <c r="A20" s="7">
        <v>712</v>
      </c>
      <c r="B20" s="7" t="s">
        <v>620</v>
      </c>
      <c r="C20" s="7">
        <v>95306</v>
      </c>
      <c r="D20" s="7">
        <v>0</v>
      </c>
      <c r="E20" s="7">
        <v>0</v>
      </c>
      <c r="F20" s="7">
        <v>0</v>
      </c>
      <c r="G20" s="7">
        <v>95306</v>
      </c>
      <c r="H20" s="7">
        <v>0</v>
      </c>
      <c r="I20" t="s">
        <v>650</v>
      </c>
    </row>
    <row r="21" spans="1:9" x14ac:dyDescent="0.2">
      <c r="A21" s="7">
        <v>811</v>
      </c>
      <c r="B21" s="7" t="s">
        <v>621</v>
      </c>
      <c r="C21" s="7">
        <v>0</v>
      </c>
      <c r="D21" s="7">
        <v>0</v>
      </c>
      <c r="E21" s="7">
        <v>0</v>
      </c>
      <c r="F21" s="7">
        <v>2911788</v>
      </c>
      <c r="G21" s="7">
        <v>0</v>
      </c>
      <c r="H21" s="7">
        <v>2911788</v>
      </c>
      <c r="I21" t="s">
        <v>651</v>
      </c>
    </row>
    <row r="22" spans="1:9" x14ac:dyDescent="0.2">
      <c r="A22" s="7">
        <v>812</v>
      </c>
      <c r="B22" s="7" t="s">
        <v>622</v>
      </c>
      <c r="C22" s="7"/>
      <c r="D22" s="7">
        <v>0</v>
      </c>
      <c r="E22" s="7">
        <v>230822.69</v>
      </c>
      <c r="F22" s="7">
        <v>0</v>
      </c>
      <c r="G22" s="7">
        <v>230822.69</v>
      </c>
      <c r="H22" s="7">
        <v>0</v>
      </c>
      <c r="I22" t="s">
        <v>642</v>
      </c>
    </row>
    <row r="23" spans="1:9" x14ac:dyDescent="0.2">
      <c r="A23" s="7">
        <v>911</v>
      </c>
      <c r="B23" s="7" t="s">
        <v>623</v>
      </c>
      <c r="C23" s="7">
        <v>0</v>
      </c>
      <c r="D23" s="7">
        <v>0</v>
      </c>
      <c r="E23" s="7">
        <v>2417274.23</v>
      </c>
      <c r="F23" s="7">
        <v>0</v>
      </c>
      <c r="G23" s="7">
        <v>2417274.23</v>
      </c>
      <c r="H23" s="7">
        <v>0</v>
      </c>
      <c r="I23" t="s">
        <v>652</v>
      </c>
    </row>
    <row r="24" spans="1:9" x14ac:dyDescent="0.2">
      <c r="A24" s="7">
        <v>1011</v>
      </c>
      <c r="B24" s="7" t="s">
        <v>624</v>
      </c>
      <c r="C24" s="7">
        <v>0</v>
      </c>
      <c r="D24" s="7">
        <v>0</v>
      </c>
      <c r="E24" s="7">
        <v>178000</v>
      </c>
      <c r="F24" s="7"/>
      <c r="G24" s="7">
        <v>178000</v>
      </c>
      <c r="H24" s="7">
        <v>0</v>
      </c>
      <c r="I24" t="s">
        <v>653</v>
      </c>
    </row>
    <row r="25" spans="1:9" x14ac:dyDescent="0.2">
      <c r="A25" s="7">
        <v>1012</v>
      </c>
      <c r="B25" s="7" t="s">
        <v>625</v>
      </c>
      <c r="C25" s="7">
        <v>0</v>
      </c>
      <c r="D25" s="7">
        <v>0</v>
      </c>
      <c r="E25" s="7">
        <v>126417</v>
      </c>
      <c r="F25" s="7">
        <v>0</v>
      </c>
      <c r="G25" s="7">
        <v>126417</v>
      </c>
      <c r="H25" s="7">
        <v>0</v>
      </c>
      <c r="I25" t="s">
        <v>653</v>
      </c>
    </row>
    <row r="26" spans="1:9" x14ac:dyDescent="0.2">
      <c r="A26" s="7">
        <v>1013</v>
      </c>
      <c r="B26" s="7" t="s">
        <v>626</v>
      </c>
      <c r="C26" s="7">
        <v>0</v>
      </c>
      <c r="D26" s="7">
        <v>0</v>
      </c>
      <c r="E26" s="7">
        <v>178498.5</v>
      </c>
      <c r="F26" s="7">
        <v>0</v>
      </c>
      <c r="G26" s="7">
        <v>178498.5</v>
      </c>
      <c r="H26" s="7">
        <v>0</v>
      </c>
      <c r="I26" t="s">
        <v>653</v>
      </c>
    </row>
    <row r="27" spans="1:9" x14ac:dyDescent="0.2">
      <c r="A27" s="7">
        <v>1014</v>
      </c>
      <c r="B27" s="7" t="s">
        <v>627</v>
      </c>
      <c r="C27" s="7">
        <v>0</v>
      </c>
      <c r="D27" s="7">
        <v>0</v>
      </c>
      <c r="E27" s="7">
        <v>10000</v>
      </c>
      <c r="F27" s="7">
        <v>0</v>
      </c>
      <c r="G27" s="7">
        <v>10000</v>
      </c>
      <c r="H27" s="7">
        <v>0</v>
      </c>
      <c r="I27" t="s">
        <v>653</v>
      </c>
    </row>
    <row r="28" spans="1:9" x14ac:dyDescent="0.2">
      <c r="A28" s="7">
        <v>1015</v>
      </c>
      <c r="B28" s="7" t="s">
        <v>628</v>
      </c>
      <c r="C28" s="7">
        <v>0</v>
      </c>
      <c r="D28" s="7">
        <v>0</v>
      </c>
      <c r="E28" s="7">
        <v>8092.44</v>
      </c>
      <c r="F28" s="7">
        <v>0</v>
      </c>
      <c r="G28" s="7">
        <v>8092.44</v>
      </c>
      <c r="H28" s="7">
        <v>0</v>
      </c>
      <c r="I28" t="s">
        <v>653</v>
      </c>
    </row>
    <row r="29" spans="1:9" x14ac:dyDescent="0.2">
      <c r="A29" s="7">
        <v>1016</v>
      </c>
      <c r="B29" s="7" t="s">
        <v>629</v>
      </c>
      <c r="C29" s="7">
        <v>0</v>
      </c>
      <c r="D29" s="7">
        <v>0</v>
      </c>
      <c r="E29" s="7">
        <v>26064.03</v>
      </c>
      <c r="F29" s="7">
        <v>0</v>
      </c>
      <c r="G29" s="7">
        <v>26064.03</v>
      </c>
      <c r="H29" s="7">
        <v>0</v>
      </c>
      <c r="I29" t="s">
        <v>652</v>
      </c>
    </row>
    <row r="30" spans="1:9" x14ac:dyDescent="0.2">
      <c r="A30" s="7">
        <v>1017</v>
      </c>
      <c r="B30" s="7" t="s">
        <v>630</v>
      </c>
      <c r="C30" s="7">
        <v>0</v>
      </c>
      <c r="D30" s="7">
        <v>0</v>
      </c>
      <c r="E30" s="7">
        <v>7488.58</v>
      </c>
      <c r="F30" s="7">
        <v>0</v>
      </c>
      <c r="G30" s="7">
        <v>7488.58</v>
      </c>
      <c r="H30" s="7">
        <v>0</v>
      </c>
      <c r="I30" t="s">
        <v>653</v>
      </c>
    </row>
    <row r="31" spans="1:9" x14ac:dyDescent="0.2">
      <c r="A31" s="7">
        <v>1018</v>
      </c>
      <c r="B31" s="7" t="s">
        <v>631</v>
      </c>
      <c r="C31" s="7">
        <v>0</v>
      </c>
      <c r="D31" s="7">
        <v>0</v>
      </c>
      <c r="E31" s="7">
        <v>10376.58</v>
      </c>
      <c r="F31" s="7">
        <v>0</v>
      </c>
      <c r="G31" s="7">
        <v>10376.58</v>
      </c>
      <c r="H31" s="7">
        <v>0</v>
      </c>
      <c r="I31" t="s">
        <v>653</v>
      </c>
    </row>
    <row r="32" spans="1:9" x14ac:dyDescent="0.2">
      <c r="A32" s="7">
        <v>1019</v>
      </c>
      <c r="B32" s="7" t="s">
        <v>632</v>
      </c>
      <c r="C32" s="7">
        <v>0</v>
      </c>
      <c r="D32" s="7">
        <v>0</v>
      </c>
      <c r="E32" s="7">
        <v>1725</v>
      </c>
      <c r="F32" s="7">
        <v>0</v>
      </c>
      <c r="G32" s="7">
        <v>1725</v>
      </c>
      <c r="H32" s="7">
        <v>0</v>
      </c>
      <c r="I32" t="s">
        <v>653</v>
      </c>
    </row>
    <row r="33" spans="1:9" x14ac:dyDescent="0.2">
      <c r="A33" s="7">
        <v>1020</v>
      </c>
      <c r="B33" s="7" t="s">
        <v>633</v>
      </c>
      <c r="C33" s="7">
        <v>0</v>
      </c>
      <c r="D33" s="7">
        <v>0</v>
      </c>
      <c r="E33" s="7">
        <v>2986.2</v>
      </c>
      <c r="F33" s="7">
        <v>0</v>
      </c>
      <c r="G33" s="7">
        <v>2986.2000000000003</v>
      </c>
      <c r="H33" s="7">
        <v>0</v>
      </c>
      <c r="I33" t="s">
        <v>653</v>
      </c>
    </row>
    <row r="34" spans="1:9" x14ac:dyDescent="0.2">
      <c r="A34" s="7">
        <v>1021</v>
      </c>
      <c r="B34" s="7" t="s">
        <v>634</v>
      </c>
      <c r="C34" s="7">
        <v>0</v>
      </c>
      <c r="D34" s="7">
        <v>0</v>
      </c>
      <c r="E34" s="7">
        <v>10525</v>
      </c>
      <c r="F34" s="7">
        <v>0</v>
      </c>
      <c r="G34" s="7">
        <v>10525</v>
      </c>
      <c r="H34" s="7">
        <v>0</v>
      </c>
      <c r="I34" t="s">
        <v>653</v>
      </c>
    </row>
    <row r="35" spans="1:9" ht="15.75" customHeight="1" x14ac:dyDescent="0.2">
      <c r="A35" s="7">
        <v>1022</v>
      </c>
      <c r="B35" s="7" t="s">
        <v>635</v>
      </c>
      <c r="C35" s="7">
        <v>0</v>
      </c>
      <c r="D35" s="7">
        <v>0</v>
      </c>
      <c r="E35" s="7">
        <v>26726.210000000003</v>
      </c>
      <c r="F35" s="7">
        <v>0</v>
      </c>
      <c r="G35" s="7">
        <v>26726.210000000003</v>
      </c>
      <c r="H35" s="7">
        <v>0</v>
      </c>
      <c r="I35" t="s">
        <v>653</v>
      </c>
    </row>
    <row r="36" spans="1:9" x14ac:dyDescent="0.2">
      <c r="A36" s="7">
        <v>1023</v>
      </c>
      <c r="B36" s="7" t="s">
        <v>636</v>
      </c>
      <c r="C36" s="7">
        <v>0</v>
      </c>
      <c r="D36" s="7">
        <v>0</v>
      </c>
      <c r="E36" s="7">
        <v>26436.36</v>
      </c>
      <c r="F36" s="7">
        <v>0</v>
      </c>
      <c r="G36" s="7">
        <v>26436.36</v>
      </c>
      <c r="H36" s="7">
        <v>0</v>
      </c>
      <c r="I36" t="s">
        <v>653</v>
      </c>
    </row>
    <row r="37" spans="1:9" x14ac:dyDescent="0.2">
      <c r="A37" s="7">
        <v>1024</v>
      </c>
      <c r="B37" s="7" t="s">
        <v>637</v>
      </c>
      <c r="C37" s="7">
        <v>0</v>
      </c>
      <c r="D37" s="7">
        <v>0</v>
      </c>
      <c r="E37" s="7">
        <v>2931.0900000000006</v>
      </c>
      <c r="F37" s="7">
        <v>0</v>
      </c>
      <c r="G37" s="7">
        <v>2931.0900000000006</v>
      </c>
      <c r="H37" s="7">
        <v>0</v>
      </c>
      <c r="I37" t="s">
        <v>653</v>
      </c>
    </row>
    <row r="38" spans="1:9" x14ac:dyDescent="0.2">
      <c r="A38" s="7">
        <v>1025</v>
      </c>
      <c r="B38" s="7" t="s">
        <v>638</v>
      </c>
      <c r="C38" s="7">
        <v>0</v>
      </c>
      <c r="D38" s="7">
        <v>0</v>
      </c>
      <c r="E38" s="7">
        <v>11276.990000000003</v>
      </c>
      <c r="F38" s="7">
        <v>0</v>
      </c>
      <c r="G38" s="7">
        <v>11276.990000000003</v>
      </c>
      <c r="H38" s="7">
        <v>0</v>
      </c>
      <c r="I38" t="s">
        <v>653</v>
      </c>
    </row>
    <row r="39" spans="1:9" x14ac:dyDescent="0.2">
      <c r="A39" s="7">
        <v>1026</v>
      </c>
      <c r="B39" s="7" t="s">
        <v>639</v>
      </c>
      <c r="C39" s="7">
        <v>0</v>
      </c>
      <c r="D39" s="7">
        <v>0</v>
      </c>
      <c r="E39" s="7">
        <v>10830.720000000001</v>
      </c>
      <c r="F39" s="7">
        <v>0</v>
      </c>
      <c r="G39" s="7">
        <v>10830.720000000001</v>
      </c>
      <c r="H39" s="7">
        <v>0</v>
      </c>
      <c r="I39" t="s">
        <v>653</v>
      </c>
    </row>
    <row r="40" spans="1:9" x14ac:dyDescent="0.2">
      <c r="A40" s="7">
        <v>1027</v>
      </c>
      <c r="B40" s="7" t="s">
        <v>640</v>
      </c>
      <c r="C40" s="7">
        <v>0</v>
      </c>
      <c r="D40" s="7">
        <v>0</v>
      </c>
      <c r="E40" s="7">
        <v>31690</v>
      </c>
      <c r="F40" s="7">
        <v>0</v>
      </c>
      <c r="G40" s="7">
        <v>31690</v>
      </c>
      <c r="H40" s="7">
        <v>0</v>
      </c>
      <c r="I40" t="s">
        <v>653</v>
      </c>
    </row>
    <row r="41" spans="1:9" x14ac:dyDescent="0.2">
      <c r="A41" s="7">
        <v>1028</v>
      </c>
      <c r="B41" s="7" t="s">
        <v>35</v>
      </c>
      <c r="C41" s="7">
        <v>0</v>
      </c>
      <c r="D41" s="7">
        <v>0</v>
      </c>
      <c r="E41" s="7">
        <v>7500</v>
      </c>
      <c r="F41" s="7">
        <v>0</v>
      </c>
      <c r="G41" s="7">
        <v>7500</v>
      </c>
      <c r="H41" s="7">
        <v>0</v>
      </c>
      <c r="I41" t="s">
        <v>653</v>
      </c>
    </row>
    <row r="42" spans="1:9" x14ac:dyDescent="0.2">
      <c r="B42"/>
      <c r="C42" s="6">
        <f t="shared" ref="C42:H42" si="0">SUM(C2:C41)</f>
        <v>852039</v>
      </c>
      <c r="D42" s="6">
        <f t="shared" si="0"/>
        <v>852039</v>
      </c>
      <c r="E42" s="6">
        <f t="shared" si="0"/>
        <v>11803999.919999998</v>
      </c>
      <c r="F42" s="6">
        <f t="shared" si="0"/>
        <v>11803999.920000002</v>
      </c>
      <c r="G42" s="6">
        <f t="shared" si="0"/>
        <v>4189603.85</v>
      </c>
      <c r="H42" s="6">
        <f t="shared" si="0"/>
        <v>4189603.85</v>
      </c>
    </row>
    <row r="43" spans="1:9" x14ac:dyDescent="0.2">
      <c r="B43"/>
      <c r="C43" s="6">
        <f>C42-D42</f>
        <v>0</v>
      </c>
      <c r="D43"/>
      <c r="E43" s="6">
        <f>E42-F42</f>
        <v>0</v>
      </c>
      <c r="F43"/>
      <c r="G43" s="6">
        <f>G42-H42</f>
        <v>0</v>
      </c>
    </row>
    <row r="44" spans="1:9" x14ac:dyDescent="0.2">
      <c r="B44"/>
      <c r="C44"/>
      <c r="D44"/>
      <c r="E44"/>
      <c r="F44"/>
      <c r="G44"/>
    </row>
    <row r="45" spans="1:9" x14ac:dyDescent="0.2">
      <c r="B45"/>
      <c r="C45"/>
      <c r="D45"/>
      <c r="E45" s="6">
        <f>SUM(E22:E41)</f>
        <v>3325661.62</v>
      </c>
      <c r="F45" s="6">
        <f>F21</f>
        <v>2911788</v>
      </c>
      <c r="G45" s="6">
        <f>F45-E45</f>
        <v>-413873.62000000011</v>
      </c>
    </row>
    <row r="46" spans="1:9" x14ac:dyDescent="0.2">
      <c r="B46"/>
      <c r="C46"/>
      <c r="D46"/>
      <c r="E46"/>
      <c r="F46"/>
      <c r="G46"/>
    </row>
    <row r="47" spans="1:9" x14ac:dyDescent="0.2">
      <c r="B47"/>
      <c r="C47"/>
      <c r="D47"/>
      <c r="E47"/>
      <c r="F47"/>
      <c r="G47"/>
    </row>
    <row r="48" spans="1:9" x14ac:dyDescent="0.2">
      <c r="B48"/>
      <c r="C48"/>
      <c r="D48"/>
      <c r="E48"/>
      <c r="F48"/>
      <c r="G48"/>
    </row>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sheetData>
  <autoFilter ref="A1:H1" xr:uid="{00000000-0009-0000-0000-000000000000}"/>
  <pageMargins left="0.7" right="0.7" top="0.75" bottom="0.75" header="0.3" footer="0.3"/>
  <pageSetup scale="2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B1:K31"/>
  <sheetViews>
    <sheetView rightToLeft="1" view="pageBreakPreview" topLeftCell="A13" zoomScale="115" zoomScaleNormal="115" zoomScaleSheetLayoutView="115" workbookViewId="0">
      <selection activeCell="N17" sqref="N17"/>
    </sheetView>
  </sheetViews>
  <sheetFormatPr defaultColWidth="9.25" defaultRowHeight="24" customHeight="1" x14ac:dyDescent="0.2"/>
  <cols>
    <col min="1" max="1" width="6.75" style="10" customWidth="1"/>
    <col min="2" max="2" width="3.5" style="19" bestFit="1" customWidth="1"/>
    <col min="3" max="3" width="18.75" style="10" customWidth="1"/>
    <col min="4" max="4" width="1.625" style="10" customWidth="1"/>
    <col min="5" max="5" width="8.625" style="10" customWidth="1"/>
    <col min="6" max="6" width="1.625" style="11" customWidth="1"/>
    <col min="7" max="7" width="8.625" style="11" customWidth="1"/>
    <col min="8" max="8" width="1.625" style="11" customWidth="1"/>
    <col min="9" max="9" width="14.625" style="11" customWidth="1"/>
    <col min="10" max="10" width="1.625" style="10" customWidth="1"/>
    <col min="11" max="11" width="18.875" style="10" customWidth="1"/>
    <col min="12" max="251" width="9.25" style="10"/>
    <col min="252" max="252" width="12.75" style="10" customWidth="1"/>
    <col min="253" max="253" width="34.75" style="10" customWidth="1"/>
    <col min="254" max="254" width="2.375" style="10" customWidth="1"/>
    <col min="255" max="255" width="8.625" style="10" customWidth="1"/>
    <col min="256" max="256" width="8.25" style="10" customWidth="1"/>
    <col min="257" max="258" width="17.75" style="10" customWidth="1"/>
    <col min="259" max="259" width="0.375" style="10" customWidth="1"/>
    <col min="260" max="260" width="12.25" style="10" bestFit="1" customWidth="1"/>
    <col min="261" max="507" width="9.25" style="10"/>
    <col min="508" max="508" width="12.75" style="10" customWidth="1"/>
    <col min="509" max="509" width="34.75" style="10" customWidth="1"/>
    <col min="510" max="510" width="2.375" style="10" customWidth="1"/>
    <col min="511" max="511" width="8.625" style="10" customWidth="1"/>
    <col min="512" max="512" width="8.25" style="10" customWidth="1"/>
    <col min="513" max="514" width="17.75" style="10" customWidth="1"/>
    <col min="515" max="515" width="0.375" style="10" customWidth="1"/>
    <col min="516" max="516" width="12.25" style="10" bestFit="1" customWidth="1"/>
    <col min="517" max="763" width="9.25" style="10"/>
    <col min="764" max="764" width="12.75" style="10" customWidth="1"/>
    <col min="765" max="765" width="34.75" style="10" customWidth="1"/>
    <col min="766" max="766" width="2.375" style="10" customWidth="1"/>
    <col min="767" max="767" width="8.625" style="10" customWidth="1"/>
    <col min="768" max="768" width="8.25" style="10" customWidth="1"/>
    <col min="769" max="770" width="17.75" style="10" customWidth="1"/>
    <col min="771" max="771" width="0.375" style="10" customWidth="1"/>
    <col min="772" max="772" width="12.25" style="10" bestFit="1" customWidth="1"/>
    <col min="773" max="1019" width="9.25" style="10"/>
    <col min="1020" max="1020" width="12.75" style="10" customWidth="1"/>
    <col min="1021" max="1021" width="34.75" style="10" customWidth="1"/>
    <col min="1022" max="1022" width="2.375" style="10" customWidth="1"/>
    <col min="1023" max="1023" width="8.625" style="10" customWidth="1"/>
    <col min="1024" max="1024" width="8.25" style="10" customWidth="1"/>
    <col min="1025" max="1026" width="17.75" style="10" customWidth="1"/>
    <col min="1027" max="1027" width="0.375" style="10" customWidth="1"/>
    <col min="1028" max="1028" width="12.25" style="10" bestFit="1" customWidth="1"/>
    <col min="1029" max="1275" width="9.25" style="10"/>
    <col min="1276" max="1276" width="12.75" style="10" customWidth="1"/>
    <col min="1277" max="1277" width="34.75" style="10" customWidth="1"/>
    <col min="1278" max="1278" width="2.375" style="10" customWidth="1"/>
    <col min="1279" max="1279" width="8.625" style="10" customWidth="1"/>
    <col min="1280" max="1280" width="8.25" style="10" customWidth="1"/>
    <col min="1281" max="1282" width="17.75" style="10" customWidth="1"/>
    <col min="1283" max="1283" width="0.375" style="10" customWidth="1"/>
    <col min="1284" max="1284" width="12.25" style="10" bestFit="1" customWidth="1"/>
    <col min="1285" max="1531" width="9.25" style="10"/>
    <col min="1532" max="1532" width="12.75" style="10" customWidth="1"/>
    <col min="1533" max="1533" width="34.75" style="10" customWidth="1"/>
    <col min="1534" max="1534" width="2.375" style="10" customWidth="1"/>
    <col min="1535" max="1535" width="8.625" style="10" customWidth="1"/>
    <col min="1536" max="1536" width="8.25" style="10" customWidth="1"/>
    <col min="1537" max="1538" width="17.75" style="10" customWidth="1"/>
    <col min="1539" max="1539" width="0.375" style="10" customWidth="1"/>
    <col min="1540" max="1540" width="12.25" style="10" bestFit="1" customWidth="1"/>
    <col min="1541" max="1787" width="9.25" style="10"/>
    <col min="1788" max="1788" width="12.75" style="10" customWidth="1"/>
    <col min="1789" max="1789" width="34.75" style="10" customWidth="1"/>
    <col min="1790" max="1790" width="2.375" style="10" customWidth="1"/>
    <col min="1791" max="1791" width="8.625" style="10" customWidth="1"/>
    <col min="1792" max="1792" width="8.25" style="10" customWidth="1"/>
    <col min="1793" max="1794" width="17.75" style="10" customWidth="1"/>
    <col min="1795" max="1795" width="0.375" style="10" customWidth="1"/>
    <col min="1796" max="1796" width="12.25" style="10" bestFit="1" customWidth="1"/>
    <col min="1797" max="2043" width="9.25" style="10"/>
    <col min="2044" max="2044" width="12.75" style="10" customWidth="1"/>
    <col min="2045" max="2045" width="34.75" style="10" customWidth="1"/>
    <col min="2046" max="2046" width="2.375" style="10" customWidth="1"/>
    <col min="2047" max="2047" width="8.625" style="10" customWidth="1"/>
    <col min="2048" max="2048" width="8.25" style="10" customWidth="1"/>
    <col min="2049" max="2050" width="17.75" style="10" customWidth="1"/>
    <col min="2051" max="2051" width="0.375" style="10" customWidth="1"/>
    <col min="2052" max="2052" width="12.25" style="10" bestFit="1" customWidth="1"/>
    <col min="2053" max="2299" width="9.25" style="10"/>
    <col min="2300" max="2300" width="12.75" style="10" customWidth="1"/>
    <col min="2301" max="2301" width="34.75" style="10" customWidth="1"/>
    <col min="2302" max="2302" width="2.375" style="10" customWidth="1"/>
    <col min="2303" max="2303" width="8.625" style="10" customWidth="1"/>
    <col min="2304" max="2304" width="8.25" style="10" customWidth="1"/>
    <col min="2305" max="2306" width="17.75" style="10" customWidth="1"/>
    <col min="2307" max="2307" width="0.375" style="10" customWidth="1"/>
    <col min="2308" max="2308" width="12.25" style="10" bestFit="1" customWidth="1"/>
    <col min="2309" max="2555" width="9.25" style="10"/>
    <col min="2556" max="2556" width="12.75" style="10" customWidth="1"/>
    <col min="2557" max="2557" width="34.75" style="10" customWidth="1"/>
    <col min="2558" max="2558" width="2.375" style="10" customWidth="1"/>
    <col min="2559" max="2559" width="8.625" style="10" customWidth="1"/>
    <col min="2560" max="2560" width="8.25" style="10" customWidth="1"/>
    <col min="2561" max="2562" width="17.75" style="10" customWidth="1"/>
    <col min="2563" max="2563" width="0.375" style="10" customWidth="1"/>
    <col min="2564" max="2564" width="12.25" style="10" bestFit="1" customWidth="1"/>
    <col min="2565" max="2811" width="9.25" style="10"/>
    <col min="2812" max="2812" width="12.75" style="10" customWidth="1"/>
    <col min="2813" max="2813" width="34.75" style="10" customWidth="1"/>
    <col min="2814" max="2814" width="2.375" style="10" customWidth="1"/>
    <col min="2815" max="2815" width="8.625" style="10" customWidth="1"/>
    <col min="2816" max="2816" width="8.25" style="10" customWidth="1"/>
    <col min="2817" max="2818" width="17.75" style="10" customWidth="1"/>
    <col min="2819" max="2819" width="0.375" style="10" customWidth="1"/>
    <col min="2820" max="2820" width="12.25" style="10" bestFit="1" customWidth="1"/>
    <col min="2821" max="3067" width="9.25" style="10"/>
    <col min="3068" max="3068" width="12.75" style="10" customWidth="1"/>
    <col min="3069" max="3069" width="34.75" style="10" customWidth="1"/>
    <col min="3070" max="3070" width="2.375" style="10" customWidth="1"/>
    <col min="3071" max="3071" width="8.625" style="10" customWidth="1"/>
    <col min="3072" max="3072" width="8.25" style="10" customWidth="1"/>
    <col min="3073" max="3074" width="17.75" style="10" customWidth="1"/>
    <col min="3075" max="3075" width="0.375" style="10" customWidth="1"/>
    <col min="3076" max="3076" width="12.25" style="10" bestFit="1" customWidth="1"/>
    <col min="3077" max="3323" width="9.25" style="10"/>
    <col min="3324" max="3324" width="12.75" style="10" customWidth="1"/>
    <col min="3325" max="3325" width="34.75" style="10" customWidth="1"/>
    <col min="3326" max="3326" width="2.375" style="10" customWidth="1"/>
    <col min="3327" max="3327" width="8.625" style="10" customWidth="1"/>
    <col min="3328" max="3328" width="8.25" style="10" customWidth="1"/>
    <col min="3329" max="3330" width="17.75" style="10" customWidth="1"/>
    <col min="3331" max="3331" width="0.375" style="10" customWidth="1"/>
    <col min="3332" max="3332" width="12.25" style="10" bestFit="1" customWidth="1"/>
    <col min="3333" max="3579" width="9.25" style="10"/>
    <col min="3580" max="3580" width="12.75" style="10" customWidth="1"/>
    <col min="3581" max="3581" width="34.75" style="10" customWidth="1"/>
    <col min="3582" max="3582" width="2.375" style="10" customWidth="1"/>
    <col min="3583" max="3583" width="8.625" style="10" customWidth="1"/>
    <col min="3584" max="3584" width="8.25" style="10" customWidth="1"/>
    <col min="3585" max="3586" width="17.75" style="10" customWidth="1"/>
    <col min="3587" max="3587" width="0.375" style="10" customWidth="1"/>
    <col min="3588" max="3588" width="12.25" style="10" bestFit="1" customWidth="1"/>
    <col min="3589" max="3835" width="9.25" style="10"/>
    <col min="3836" max="3836" width="12.75" style="10" customWidth="1"/>
    <col min="3837" max="3837" width="34.75" style="10" customWidth="1"/>
    <col min="3838" max="3838" width="2.375" style="10" customWidth="1"/>
    <col min="3839" max="3839" width="8.625" style="10" customWidth="1"/>
    <col min="3840" max="3840" width="8.25" style="10" customWidth="1"/>
    <col min="3841" max="3842" width="17.75" style="10" customWidth="1"/>
    <col min="3843" max="3843" width="0.375" style="10" customWidth="1"/>
    <col min="3844" max="3844" width="12.25" style="10" bestFit="1" customWidth="1"/>
    <col min="3845" max="4091" width="9.25" style="10"/>
    <col min="4092" max="4092" width="12.75" style="10" customWidth="1"/>
    <col min="4093" max="4093" width="34.75" style="10" customWidth="1"/>
    <col min="4094" max="4094" width="2.375" style="10" customWidth="1"/>
    <col min="4095" max="4095" width="8.625" style="10" customWidth="1"/>
    <col min="4096" max="4096" width="8.25" style="10" customWidth="1"/>
    <col min="4097" max="4098" width="17.75" style="10" customWidth="1"/>
    <col min="4099" max="4099" width="0.375" style="10" customWidth="1"/>
    <col min="4100" max="4100" width="12.25" style="10" bestFit="1" customWidth="1"/>
    <col min="4101" max="4347" width="9.25" style="10"/>
    <col min="4348" max="4348" width="12.75" style="10" customWidth="1"/>
    <col min="4349" max="4349" width="34.75" style="10" customWidth="1"/>
    <col min="4350" max="4350" width="2.375" style="10" customWidth="1"/>
    <col min="4351" max="4351" width="8.625" style="10" customWidth="1"/>
    <col min="4352" max="4352" width="8.25" style="10" customWidth="1"/>
    <col min="4353" max="4354" width="17.75" style="10" customWidth="1"/>
    <col min="4355" max="4355" width="0.375" style="10" customWidth="1"/>
    <col min="4356" max="4356" width="12.25" style="10" bestFit="1" customWidth="1"/>
    <col min="4357" max="4603" width="9.25" style="10"/>
    <col min="4604" max="4604" width="12.75" style="10" customWidth="1"/>
    <col min="4605" max="4605" width="34.75" style="10" customWidth="1"/>
    <col min="4606" max="4606" width="2.375" style="10" customWidth="1"/>
    <col min="4607" max="4607" width="8.625" style="10" customWidth="1"/>
    <col min="4608" max="4608" width="8.25" style="10" customWidth="1"/>
    <col min="4609" max="4610" width="17.75" style="10" customWidth="1"/>
    <col min="4611" max="4611" width="0.375" style="10" customWidth="1"/>
    <col min="4612" max="4612" width="12.25" style="10" bestFit="1" customWidth="1"/>
    <col min="4613" max="4859" width="9.25" style="10"/>
    <col min="4860" max="4860" width="12.75" style="10" customWidth="1"/>
    <col min="4861" max="4861" width="34.75" style="10" customWidth="1"/>
    <col min="4862" max="4862" width="2.375" style="10" customWidth="1"/>
    <col min="4863" max="4863" width="8.625" style="10" customWidth="1"/>
    <col min="4864" max="4864" width="8.25" style="10" customWidth="1"/>
    <col min="4865" max="4866" width="17.75" style="10" customWidth="1"/>
    <col min="4867" max="4867" width="0.375" style="10" customWidth="1"/>
    <col min="4868" max="4868" width="12.25" style="10" bestFit="1" customWidth="1"/>
    <col min="4869" max="5115" width="9.25" style="10"/>
    <col min="5116" max="5116" width="12.75" style="10" customWidth="1"/>
    <col min="5117" max="5117" width="34.75" style="10" customWidth="1"/>
    <col min="5118" max="5118" width="2.375" style="10" customWidth="1"/>
    <col min="5119" max="5119" width="8.625" style="10" customWidth="1"/>
    <col min="5120" max="5120" width="8.25" style="10" customWidth="1"/>
    <col min="5121" max="5122" width="17.75" style="10" customWidth="1"/>
    <col min="5123" max="5123" width="0.375" style="10" customWidth="1"/>
    <col min="5124" max="5124" width="12.25" style="10" bestFit="1" customWidth="1"/>
    <col min="5125" max="5371" width="9.25" style="10"/>
    <col min="5372" max="5372" width="12.75" style="10" customWidth="1"/>
    <col min="5373" max="5373" width="34.75" style="10" customWidth="1"/>
    <col min="5374" max="5374" width="2.375" style="10" customWidth="1"/>
    <col min="5375" max="5375" width="8.625" style="10" customWidth="1"/>
    <col min="5376" max="5376" width="8.25" style="10" customWidth="1"/>
    <col min="5377" max="5378" width="17.75" style="10" customWidth="1"/>
    <col min="5379" max="5379" width="0.375" style="10" customWidth="1"/>
    <col min="5380" max="5380" width="12.25" style="10" bestFit="1" customWidth="1"/>
    <col min="5381" max="5627" width="9.25" style="10"/>
    <col min="5628" max="5628" width="12.75" style="10" customWidth="1"/>
    <col min="5629" max="5629" width="34.75" style="10" customWidth="1"/>
    <col min="5630" max="5630" width="2.375" style="10" customWidth="1"/>
    <col min="5631" max="5631" width="8.625" style="10" customWidth="1"/>
    <col min="5632" max="5632" width="8.25" style="10" customWidth="1"/>
    <col min="5633" max="5634" width="17.75" style="10" customWidth="1"/>
    <col min="5635" max="5635" width="0.375" style="10" customWidth="1"/>
    <col min="5636" max="5636" width="12.25" style="10" bestFit="1" customWidth="1"/>
    <col min="5637" max="5883" width="9.25" style="10"/>
    <col min="5884" max="5884" width="12.75" style="10" customWidth="1"/>
    <col min="5885" max="5885" width="34.75" style="10" customWidth="1"/>
    <col min="5886" max="5886" width="2.375" style="10" customWidth="1"/>
    <col min="5887" max="5887" width="8.625" style="10" customWidth="1"/>
    <col min="5888" max="5888" width="8.25" style="10" customWidth="1"/>
    <col min="5889" max="5890" width="17.75" style="10" customWidth="1"/>
    <col min="5891" max="5891" width="0.375" style="10" customWidth="1"/>
    <col min="5892" max="5892" width="12.25" style="10" bestFit="1" customWidth="1"/>
    <col min="5893" max="6139" width="9.25" style="10"/>
    <col min="6140" max="6140" width="12.75" style="10" customWidth="1"/>
    <col min="6141" max="6141" width="34.75" style="10" customWidth="1"/>
    <col min="6142" max="6142" width="2.375" style="10" customWidth="1"/>
    <col min="6143" max="6143" width="8.625" style="10" customWidth="1"/>
    <col min="6144" max="6144" width="8.25" style="10" customWidth="1"/>
    <col min="6145" max="6146" width="17.75" style="10" customWidth="1"/>
    <col min="6147" max="6147" width="0.375" style="10" customWidth="1"/>
    <col min="6148" max="6148" width="12.25" style="10" bestFit="1" customWidth="1"/>
    <col min="6149" max="6395" width="9.25" style="10"/>
    <col min="6396" max="6396" width="12.75" style="10" customWidth="1"/>
    <col min="6397" max="6397" width="34.75" style="10" customWidth="1"/>
    <col min="6398" max="6398" width="2.375" style="10" customWidth="1"/>
    <col min="6399" max="6399" width="8.625" style="10" customWidth="1"/>
    <col min="6400" max="6400" width="8.25" style="10" customWidth="1"/>
    <col min="6401" max="6402" width="17.75" style="10" customWidth="1"/>
    <col min="6403" max="6403" width="0.375" style="10" customWidth="1"/>
    <col min="6404" max="6404" width="12.25" style="10" bestFit="1" customWidth="1"/>
    <col min="6405" max="6651" width="9.25" style="10"/>
    <col min="6652" max="6652" width="12.75" style="10" customWidth="1"/>
    <col min="6653" max="6653" width="34.75" style="10" customWidth="1"/>
    <col min="6654" max="6654" width="2.375" style="10" customWidth="1"/>
    <col min="6655" max="6655" width="8.625" style="10" customWidth="1"/>
    <col min="6656" max="6656" width="8.25" style="10" customWidth="1"/>
    <col min="6657" max="6658" width="17.75" style="10" customWidth="1"/>
    <col min="6659" max="6659" width="0.375" style="10" customWidth="1"/>
    <col min="6660" max="6660" width="12.25" style="10" bestFit="1" customWidth="1"/>
    <col min="6661" max="6907" width="9.25" style="10"/>
    <col min="6908" max="6908" width="12.75" style="10" customWidth="1"/>
    <col min="6909" max="6909" width="34.75" style="10" customWidth="1"/>
    <col min="6910" max="6910" width="2.375" style="10" customWidth="1"/>
    <col min="6911" max="6911" width="8.625" style="10" customWidth="1"/>
    <col min="6912" max="6912" width="8.25" style="10" customWidth="1"/>
    <col min="6913" max="6914" width="17.75" style="10" customWidth="1"/>
    <col min="6915" max="6915" width="0.375" style="10" customWidth="1"/>
    <col min="6916" max="6916" width="12.25" style="10" bestFit="1" customWidth="1"/>
    <col min="6917" max="7163" width="9.25" style="10"/>
    <col min="7164" max="7164" width="12.75" style="10" customWidth="1"/>
    <col min="7165" max="7165" width="34.75" style="10" customWidth="1"/>
    <col min="7166" max="7166" width="2.375" style="10" customWidth="1"/>
    <col min="7167" max="7167" width="8.625" style="10" customWidth="1"/>
    <col min="7168" max="7168" width="8.25" style="10" customWidth="1"/>
    <col min="7169" max="7170" width="17.75" style="10" customWidth="1"/>
    <col min="7171" max="7171" width="0.375" style="10" customWidth="1"/>
    <col min="7172" max="7172" width="12.25" style="10" bestFit="1" customWidth="1"/>
    <col min="7173" max="7419" width="9.25" style="10"/>
    <col min="7420" max="7420" width="12.75" style="10" customWidth="1"/>
    <col min="7421" max="7421" width="34.75" style="10" customWidth="1"/>
    <col min="7422" max="7422" width="2.375" style="10" customWidth="1"/>
    <col min="7423" max="7423" width="8.625" style="10" customWidth="1"/>
    <col min="7424" max="7424" width="8.25" style="10" customWidth="1"/>
    <col min="7425" max="7426" width="17.75" style="10" customWidth="1"/>
    <col min="7427" max="7427" width="0.375" style="10" customWidth="1"/>
    <col min="7428" max="7428" width="12.25" style="10" bestFit="1" customWidth="1"/>
    <col min="7429" max="7675" width="9.25" style="10"/>
    <col min="7676" max="7676" width="12.75" style="10" customWidth="1"/>
    <col min="7677" max="7677" width="34.75" style="10" customWidth="1"/>
    <col min="7678" max="7678" width="2.375" style="10" customWidth="1"/>
    <col min="7679" max="7679" width="8.625" style="10" customWidth="1"/>
    <col min="7680" max="7680" width="8.25" style="10" customWidth="1"/>
    <col min="7681" max="7682" width="17.75" style="10" customWidth="1"/>
    <col min="7683" max="7683" width="0.375" style="10" customWidth="1"/>
    <col min="7684" max="7684" width="12.25" style="10" bestFit="1" customWidth="1"/>
    <col min="7685" max="7931" width="9.25" style="10"/>
    <col min="7932" max="7932" width="12.75" style="10" customWidth="1"/>
    <col min="7933" max="7933" width="34.75" style="10" customWidth="1"/>
    <col min="7934" max="7934" width="2.375" style="10" customWidth="1"/>
    <col min="7935" max="7935" width="8.625" style="10" customWidth="1"/>
    <col min="7936" max="7936" width="8.25" style="10" customWidth="1"/>
    <col min="7937" max="7938" width="17.75" style="10" customWidth="1"/>
    <col min="7939" max="7939" width="0.375" style="10" customWidth="1"/>
    <col min="7940" max="7940" width="12.25" style="10" bestFit="1" customWidth="1"/>
    <col min="7941" max="8187" width="9.25" style="10"/>
    <col min="8188" max="8188" width="12.75" style="10" customWidth="1"/>
    <col min="8189" max="8189" width="34.75" style="10" customWidth="1"/>
    <col min="8190" max="8190" width="2.375" style="10" customWidth="1"/>
    <col min="8191" max="8191" width="8.625" style="10" customWidth="1"/>
    <col min="8192" max="8192" width="8.25" style="10" customWidth="1"/>
    <col min="8193" max="8194" width="17.75" style="10" customWidth="1"/>
    <col min="8195" max="8195" width="0.375" style="10" customWidth="1"/>
    <col min="8196" max="8196" width="12.25" style="10" bestFit="1" customWidth="1"/>
    <col min="8197" max="8443" width="9.25" style="10"/>
    <col min="8444" max="8444" width="12.75" style="10" customWidth="1"/>
    <col min="8445" max="8445" width="34.75" style="10" customWidth="1"/>
    <col min="8446" max="8446" width="2.375" style="10" customWidth="1"/>
    <col min="8447" max="8447" width="8.625" style="10" customWidth="1"/>
    <col min="8448" max="8448" width="8.25" style="10" customWidth="1"/>
    <col min="8449" max="8450" width="17.75" style="10" customWidth="1"/>
    <col min="8451" max="8451" width="0.375" style="10" customWidth="1"/>
    <col min="8452" max="8452" width="12.25" style="10" bestFit="1" customWidth="1"/>
    <col min="8453" max="8699" width="9.25" style="10"/>
    <col min="8700" max="8700" width="12.75" style="10" customWidth="1"/>
    <col min="8701" max="8701" width="34.75" style="10" customWidth="1"/>
    <col min="8702" max="8702" width="2.375" style="10" customWidth="1"/>
    <col min="8703" max="8703" width="8.625" style="10" customWidth="1"/>
    <col min="8704" max="8704" width="8.25" style="10" customWidth="1"/>
    <col min="8705" max="8706" width="17.75" style="10" customWidth="1"/>
    <col min="8707" max="8707" width="0.375" style="10" customWidth="1"/>
    <col min="8708" max="8708" width="12.25" style="10" bestFit="1" customWidth="1"/>
    <col min="8709" max="8955" width="9.25" style="10"/>
    <col min="8956" max="8956" width="12.75" style="10" customWidth="1"/>
    <col min="8957" max="8957" width="34.75" style="10" customWidth="1"/>
    <col min="8958" max="8958" width="2.375" style="10" customWidth="1"/>
    <col min="8959" max="8959" width="8.625" style="10" customWidth="1"/>
    <col min="8960" max="8960" width="8.25" style="10" customWidth="1"/>
    <col min="8961" max="8962" width="17.75" style="10" customWidth="1"/>
    <col min="8963" max="8963" width="0.375" style="10" customWidth="1"/>
    <col min="8964" max="8964" width="12.25" style="10" bestFit="1" customWidth="1"/>
    <col min="8965" max="9211" width="9.25" style="10"/>
    <col min="9212" max="9212" width="12.75" style="10" customWidth="1"/>
    <col min="9213" max="9213" width="34.75" style="10" customWidth="1"/>
    <col min="9214" max="9214" width="2.375" style="10" customWidth="1"/>
    <col min="9215" max="9215" width="8.625" style="10" customWidth="1"/>
    <col min="9216" max="9216" width="8.25" style="10" customWidth="1"/>
    <col min="9217" max="9218" width="17.75" style="10" customWidth="1"/>
    <col min="9219" max="9219" width="0.375" style="10" customWidth="1"/>
    <col min="9220" max="9220" width="12.25" style="10" bestFit="1" customWidth="1"/>
    <col min="9221" max="9467" width="9.25" style="10"/>
    <col min="9468" max="9468" width="12.75" style="10" customWidth="1"/>
    <col min="9469" max="9469" width="34.75" style="10" customWidth="1"/>
    <col min="9470" max="9470" width="2.375" style="10" customWidth="1"/>
    <col min="9471" max="9471" width="8.625" style="10" customWidth="1"/>
    <col min="9472" max="9472" width="8.25" style="10" customWidth="1"/>
    <col min="9473" max="9474" width="17.75" style="10" customWidth="1"/>
    <col min="9475" max="9475" width="0.375" style="10" customWidth="1"/>
    <col min="9476" max="9476" width="12.25" style="10" bestFit="1" customWidth="1"/>
    <col min="9477" max="9723" width="9.25" style="10"/>
    <col min="9724" max="9724" width="12.75" style="10" customWidth="1"/>
    <col min="9725" max="9725" width="34.75" style="10" customWidth="1"/>
    <col min="9726" max="9726" width="2.375" style="10" customWidth="1"/>
    <col min="9727" max="9727" width="8.625" style="10" customWidth="1"/>
    <col min="9728" max="9728" width="8.25" style="10" customWidth="1"/>
    <col min="9729" max="9730" width="17.75" style="10" customWidth="1"/>
    <col min="9731" max="9731" width="0.375" style="10" customWidth="1"/>
    <col min="9732" max="9732" width="12.25" style="10" bestFit="1" customWidth="1"/>
    <col min="9733" max="9979" width="9.25" style="10"/>
    <col min="9980" max="9980" width="12.75" style="10" customWidth="1"/>
    <col min="9981" max="9981" width="34.75" style="10" customWidth="1"/>
    <col min="9982" max="9982" width="2.375" style="10" customWidth="1"/>
    <col min="9983" max="9983" width="8.625" style="10" customWidth="1"/>
    <col min="9984" max="9984" width="8.25" style="10" customWidth="1"/>
    <col min="9985" max="9986" width="17.75" style="10" customWidth="1"/>
    <col min="9987" max="9987" width="0.375" style="10" customWidth="1"/>
    <col min="9988" max="9988" width="12.25" style="10" bestFit="1" customWidth="1"/>
    <col min="9989" max="10235" width="9.25" style="10"/>
    <col min="10236" max="10236" width="12.75" style="10" customWidth="1"/>
    <col min="10237" max="10237" width="34.75" style="10" customWidth="1"/>
    <col min="10238" max="10238" width="2.375" style="10" customWidth="1"/>
    <col min="10239" max="10239" width="8.625" style="10" customWidth="1"/>
    <col min="10240" max="10240" width="8.25" style="10" customWidth="1"/>
    <col min="10241" max="10242" width="17.75" style="10" customWidth="1"/>
    <col min="10243" max="10243" width="0.375" style="10" customWidth="1"/>
    <col min="10244" max="10244" width="12.25" style="10" bestFit="1" customWidth="1"/>
    <col min="10245" max="10491" width="9.25" style="10"/>
    <col min="10492" max="10492" width="12.75" style="10" customWidth="1"/>
    <col min="10493" max="10493" width="34.75" style="10" customWidth="1"/>
    <col min="10494" max="10494" width="2.375" style="10" customWidth="1"/>
    <col min="10495" max="10495" width="8.625" style="10" customWidth="1"/>
    <col min="10496" max="10496" width="8.25" style="10" customWidth="1"/>
    <col min="10497" max="10498" width="17.75" style="10" customWidth="1"/>
    <col min="10499" max="10499" width="0.375" style="10" customWidth="1"/>
    <col min="10500" max="10500" width="12.25" style="10" bestFit="1" customWidth="1"/>
    <col min="10501" max="10747" width="9.25" style="10"/>
    <col min="10748" max="10748" width="12.75" style="10" customWidth="1"/>
    <col min="10749" max="10749" width="34.75" style="10" customWidth="1"/>
    <col min="10750" max="10750" width="2.375" style="10" customWidth="1"/>
    <col min="10751" max="10751" width="8.625" style="10" customWidth="1"/>
    <col min="10752" max="10752" width="8.25" style="10" customWidth="1"/>
    <col min="10753" max="10754" width="17.75" style="10" customWidth="1"/>
    <col min="10755" max="10755" width="0.375" style="10" customWidth="1"/>
    <col min="10756" max="10756" width="12.25" style="10" bestFit="1" customWidth="1"/>
    <col min="10757" max="11003" width="9.25" style="10"/>
    <col min="11004" max="11004" width="12.75" style="10" customWidth="1"/>
    <col min="11005" max="11005" width="34.75" style="10" customWidth="1"/>
    <col min="11006" max="11006" width="2.375" style="10" customWidth="1"/>
    <col min="11007" max="11007" width="8.625" style="10" customWidth="1"/>
    <col min="11008" max="11008" width="8.25" style="10" customWidth="1"/>
    <col min="11009" max="11010" width="17.75" style="10" customWidth="1"/>
    <col min="11011" max="11011" width="0.375" style="10" customWidth="1"/>
    <col min="11012" max="11012" width="12.25" style="10" bestFit="1" customWidth="1"/>
    <col min="11013" max="11259" width="9.25" style="10"/>
    <col min="11260" max="11260" width="12.75" style="10" customWidth="1"/>
    <col min="11261" max="11261" width="34.75" style="10" customWidth="1"/>
    <col min="11262" max="11262" width="2.375" style="10" customWidth="1"/>
    <col min="11263" max="11263" width="8.625" style="10" customWidth="1"/>
    <col min="11264" max="11264" width="8.25" style="10" customWidth="1"/>
    <col min="11265" max="11266" width="17.75" style="10" customWidth="1"/>
    <col min="11267" max="11267" width="0.375" style="10" customWidth="1"/>
    <col min="11268" max="11268" width="12.25" style="10" bestFit="1" customWidth="1"/>
    <col min="11269" max="11515" width="9.25" style="10"/>
    <col min="11516" max="11516" width="12.75" style="10" customWidth="1"/>
    <col min="11517" max="11517" width="34.75" style="10" customWidth="1"/>
    <col min="11518" max="11518" width="2.375" style="10" customWidth="1"/>
    <col min="11519" max="11519" width="8.625" style="10" customWidth="1"/>
    <col min="11520" max="11520" width="8.25" style="10" customWidth="1"/>
    <col min="11521" max="11522" width="17.75" style="10" customWidth="1"/>
    <col min="11523" max="11523" width="0.375" style="10" customWidth="1"/>
    <col min="11524" max="11524" width="12.25" style="10" bestFit="1" customWidth="1"/>
    <col min="11525" max="11771" width="9.25" style="10"/>
    <col min="11772" max="11772" width="12.75" style="10" customWidth="1"/>
    <col min="11773" max="11773" width="34.75" style="10" customWidth="1"/>
    <col min="11774" max="11774" width="2.375" style="10" customWidth="1"/>
    <col min="11775" max="11775" width="8.625" style="10" customWidth="1"/>
    <col min="11776" max="11776" width="8.25" style="10" customWidth="1"/>
    <col min="11777" max="11778" width="17.75" style="10" customWidth="1"/>
    <col min="11779" max="11779" width="0.375" style="10" customWidth="1"/>
    <col min="11780" max="11780" width="12.25" style="10" bestFit="1" customWidth="1"/>
    <col min="11781" max="12027" width="9.25" style="10"/>
    <col min="12028" max="12028" width="12.75" style="10" customWidth="1"/>
    <col min="12029" max="12029" width="34.75" style="10" customWidth="1"/>
    <col min="12030" max="12030" width="2.375" style="10" customWidth="1"/>
    <col min="12031" max="12031" width="8.625" style="10" customWidth="1"/>
    <col min="12032" max="12032" width="8.25" style="10" customWidth="1"/>
    <col min="12033" max="12034" width="17.75" style="10" customWidth="1"/>
    <col min="12035" max="12035" width="0.375" style="10" customWidth="1"/>
    <col min="12036" max="12036" width="12.25" style="10" bestFit="1" customWidth="1"/>
    <col min="12037" max="12283" width="9.25" style="10"/>
    <col min="12284" max="12284" width="12.75" style="10" customWidth="1"/>
    <col min="12285" max="12285" width="34.75" style="10" customWidth="1"/>
    <col min="12286" max="12286" width="2.375" style="10" customWidth="1"/>
    <col min="12287" max="12287" width="8.625" style="10" customWidth="1"/>
    <col min="12288" max="12288" width="8.25" style="10" customWidth="1"/>
    <col min="12289" max="12290" width="17.75" style="10" customWidth="1"/>
    <col min="12291" max="12291" width="0.375" style="10" customWidth="1"/>
    <col min="12292" max="12292" width="12.25" style="10" bestFit="1" customWidth="1"/>
    <col min="12293" max="12539" width="9.25" style="10"/>
    <col min="12540" max="12540" width="12.75" style="10" customWidth="1"/>
    <col min="12541" max="12541" width="34.75" style="10" customWidth="1"/>
    <col min="12542" max="12542" width="2.375" style="10" customWidth="1"/>
    <col min="12543" max="12543" width="8.625" style="10" customWidth="1"/>
    <col min="12544" max="12544" width="8.25" style="10" customWidth="1"/>
    <col min="12545" max="12546" width="17.75" style="10" customWidth="1"/>
    <col min="12547" max="12547" width="0.375" style="10" customWidth="1"/>
    <col min="12548" max="12548" width="12.25" style="10" bestFit="1" customWidth="1"/>
    <col min="12549" max="12795" width="9.25" style="10"/>
    <col min="12796" max="12796" width="12.75" style="10" customWidth="1"/>
    <col min="12797" max="12797" width="34.75" style="10" customWidth="1"/>
    <col min="12798" max="12798" width="2.375" style="10" customWidth="1"/>
    <col min="12799" max="12799" width="8.625" style="10" customWidth="1"/>
    <col min="12800" max="12800" width="8.25" style="10" customWidth="1"/>
    <col min="12801" max="12802" width="17.75" style="10" customWidth="1"/>
    <col min="12803" max="12803" width="0.375" style="10" customWidth="1"/>
    <col min="12804" max="12804" width="12.25" style="10" bestFit="1" customWidth="1"/>
    <col min="12805" max="13051" width="9.25" style="10"/>
    <col min="13052" max="13052" width="12.75" style="10" customWidth="1"/>
    <col min="13053" max="13053" width="34.75" style="10" customWidth="1"/>
    <col min="13054" max="13054" width="2.375" style="10" customWidth="1"/>
    <col min="13055" max="13055" width="8.625" style="10" customWidth="1"/>
    <col min="13056" max="13056" width="8.25" style="10" customWidth="1"/>
    <col min="13057" max="13058" width="17.75" style="10" customWidth="1"/>
    <col min="13059" max="13059" width="0.375" style="10" customWidth="1"/>
    <col min="13060" max="13060" width="12.25" style="10" bestFit="1" customWidth="1"/>
    <col min="13061" max="13307" width="9.25" style="10"/>
    <col min="13308" max="13308" width="12.75" style="10" customWidth="1"/>
    <col min="13309" max="13309" width="34.75" style="10" customWidth="1"/>
    <col min="13310" max="13310" width="2.375" style="10" customWidth="1"/>
    <col min="13311" max="13311" width="8.625" style="10" customWidth="1"/>
    <col min="13312" max="13312" width="8.25" style="10" customWidth="1"/>
    <col min="13313" max="13314" width="17.75" style="10" customWidth="1"/>
    <col min="13315" max="13315" width="0.375" style="10" customWidth="1"/>
    <col min="13316" max="13316" width="12.25" style="10" bestFit="1" customWidth="1"/>
    <col min="13317" max="13563" width="9.25" style="10"/>
    <col min="13564" max="13564" width="12.75" style="10" customWidth="1"/>
    <col min="13565" max="13565" width="34.75" style="10" customWidth="1"/>
    <col min="13566" max="13566" width="2.375" style="10" customWidth="1"/>
    <col min="13567" max="13567" width="8.625" style="10" customWidth="1"/>
    <col min="13568" max="13568" width="8.25" style="10" customWidth="1"/>
    <col min="13569" max="13570" width="17.75" style="10" customWidth="1"/>
    <col min="13571" max="13571" width="0.375" style="10" customWidth="1"/>
    <col min="13572" max="13572" width="12.25" style="10" bestFit="1" customWidth="1"/>
    <col min="13573" max="13819" width="9.25" style="10"/>
    <col min="13820" max="13820" width="12.75" style="10" customWidth="1"/>
    <col min="13821" max="13821" width="34.75" style="10" customWidth="1"/>
    <col min="13822" max="13822" width="2.375" style="10" customWidth="1"/>
    <col min="13823" max="13823" width="8.625" style="10" customWidth="1"/>
    <col min="13824" max="13824" width="8.25" style="10" customWidth="1"/>
    <col min="13825" max="13826" width="17.75" style="10" customWidth="1"/>
    <col min="13827" max="13827" width="0.375" style="10" customWidth="1"/>
    <col min="13828" max="13828" width="12.25" style="10" bestFit="1" customWidth="1"/>
    <col min="13829" max="14075" width="9.25" style="10"/>
    <col min="14076" max="14076" width="12.75" style="10" customWidth="1"/>
    <col min="14077" max="14077" width="34.75" style="10" customWidth="1"/>
    <col min="14078" max="14078" width="2.375" style="10" customWidth="1"/>
    <col min="14079" max="14079" width="8.625" style="10" customWidth="1"/>
    <col min="14080" max="14080" width="8.25" style="10" customWidth="1"/>
    <col min="14081" max="14082" width="17.75" style="10" customWidth="1"/>
    <col min="14083" max="14083" width="0.375" style="10" customWidth="1"/>
    <col min="14084" max="14084" width="12.25" style="10" bestFit="1" customWidth="1"/>
    <col min="14085" max="14331" width="9.25" style="10"/>
    <col min="14332" max="14332" width="12.75" style="10" customWidth="1"/>
    <col min="14333" max="14333" width="34.75" style="10" customWidth="1"/>
    <col min="14334" max="14334" width="2.375" style="10" customWidth="1"/>
    <col min="14335" max="14335" width="8.625" style="10" customWidth="1"/>
    <col min="14336" max="14336" width="8.25" style="10" customWidth="1"/>
    <col min="14337" max="14338" width="17.75" style="10" customWidth="1"/>
    <col min="14339" max="14339" width="0.375" style="10" customWidth="1"/>
    <col min="14340" max="14340" width="12.25" style="10" bestFit="1" customWidth="1"/>
    <col min="14341" max="14587" width="9.25" style="10"/>
    <col min="14588" max="14588" width="12.75" style="10" customWidth="1"/>
    <col min="14589" max="14589" width="34.75" style="10" customWidth="1"/>
    <col min="14590" max="14590" width="2.375" style="10" customWidth="1"/>
    <col min="14591" max="14591" width="8.625" style="10" customWidth="1"/>
    <col min="14592" max="14592" width="8.25" style="10" customWidth="1"/>
    <col min="14593" max="14594" width="17.75" style="10" customWidth="1"/>
    <col min="14595" max="14595" width="0.375" style="10" customWidth="1"/>
    <col min="14596" max="14596" width="12.25" style="10" bestFit="1" customWidth="1"/>
    <col min="14597" max="14843" width="9.25" style="10"/>
    <col min="14844" max="14844" width="12.75" style="10" customWidth="1"/>
    <col min="14845" max="14845" width="34.75" style="10" customWidth="1"/>
    <col min="14846" max="14846" width="2.375" style="10" customWidth="1"/>
    <col min="14847" max="14847" width="8.625" style="10" customWidth="1"/>
    <col min="14848" max="14848" width="8.25" style="10" customWidth="1"/>
    <col min="14849" max="14850" width="17.75" style="10" customWidth="1"/>
    <col min="14851" max="14851" width="0.375" style="10" customWidth="1"/>
    <col min="14852" max="14852" width="12.25" style="10" bestFit="1" customWidth="1"/>
    <col min="14853" max="15099" width="9.25" style="10"/>
    <col min="15100" max="15100" width="12.75" style="10" customWidth="1"/>
    <col min="15101" max="15101" width="34.75" style="10" customWidth="1"/>
    <col min="15102" max="15102" width="2.375" style="10" customWidth="1"/>
    <col min="15103" max="15103" width="8.625" style="10" customWidth="1"/>
    <col min="15104" max="15104" width="8.25" style="10" customWidth="1"/>
    <col min="15105" max="15106" width="17.75" style="10" customWidth="1"/>
    <col min="15107" max="15107" width="0.375" style="10" customWidth="1"/>
    <col min="15108" max="15108" width="12.25" style="10" bestFit="1" customWidth="1"/>
    <col min="15109" max="15355" width="9.25" style="10"/>
    <col min="15356" max="15356" width="12.75" style="10" customWidth="1"/>
    <col min="15357" max="15357" width="34.75" style="10" customWidth="1"/>
    <col min="15358" max="15358" width="2.375" style="10" customWidth="1"/>
    <col min="15359" max="15359" width="8.625" style="10" customWidth="1"/>
    <col min="15360" max="15360" width="8.25" style="10" customWidth="1"/>
    <col min="15361" max="15362" width="17.75" style="10" customWidth="1"/>
    <col min="15363" max="15363" width="0.375" style="10" customWidth="1"/>
    <col min="15364" max="15364" width="12.25" style="10" bestFit="1" customWidth="1"/>
    <col min="15365" max="15611" width="9.25" style="10"/>
    <col min="15612" max="15612" width="12.75" style="10" customWidth="1"/>
    <col min="15613" max="15613" width="34.75" style="10" customWidth="1"/>
    <col min="15614" max="15614" width="2.375" style="10" customWidth="1"/>
    <col min="15615" max="15615" width="8.625" style="10" customWidth="1"/>
    <col min="15616" max="15616" width="8.25" style="10" customWidth="1"/>
    <col min="15617" max="15618" width="17.75" style="10" customWidth="1"/>
    <col min="15619" max="15619" width="0.375" style="10" customWidth="1"/>
    <col min="15620" max="15620" width="12.25" style="10" bestFit="1" customWidth="1"/>
    <col min="15621" max="15867" width="9.25" style="10"/>
    <col min="15868" max="15868" width="12.75" style="10" customWidth="1"/>
    <col min="15869" max="15869" width="34.75" style="10" customWidth="1"/>
    <col min="15870" max="15870" width="2.375" style="10" customWidth="1"/>
    <col min="15871" max="15871" width="8.625" style="10" customWidth="1"/>
    <col min="15872" max="15872" width="8.25" style="10" customWidth="1"/>
    <col min="15873" max="15874" width="17.75" style="10" customWidth="1"/>
    <col min="15875" max="15875" width="0.375" style="10" customWidth="1"/>
    <col min="15876" max="15876" width="12.25" style="10" bestFit="1" customWidth="1"/>
    <col min="15877" max="16123" width="9.25" style="10"/>
    <col min="16124" max="16124" width="12.75" style="10" customWidth="1"/>
    <col min="16125" max="16125" width="34.75" style="10" customWidth="1"/>
    <col min="16126" max="16126" width="2.375" style="10" customWidth="1"/>
    <col min="16127" max="16127" width="8.625" style="10" customWidth="1"/>
    <col min="16128" max="16128" width="8.25" style="10" customWidth="1"/>
    <col min="16129" max="16130" width="17.75" style="10" customWidth="1"/>
    <col min="16131" max="16131" width="0.375" style="10" customWidth="1"/>
    <col min="16132" max="16132" width="12.25" style="10" bestFit="1" customWidth="1"/>
    <col min="16133" max="16384" width="9.25" style="10"/>
  </cols>
  <sheetData>
    <row r="1" spans="2:11" ht="20.25" x14ac:dyDescent="0.2">
      <c r="B1" s="102" t="str">
        <f>'7-5'!B1:F1</f>
        <v>شركة أجمل الزهور والأشجار للصناعة</v>
      </c>
      <c r="C1" s="102"/>
      <c r="D1" s="102"/>
      <c r="E1" s="102"/>
      <c r="F1" s="102"/>
      <c r="G1" s="102"/>
      <c r="H1" s="102"/>
      <c r="I1" s="102"/>
      <c r="J1" s="102"/>
      <c r="K1" s="9"/>
    </row>
    <row r="2" spans="2:11" ht="20.25" x14ac:dyDescent="0.2">
      <c r="B2" s="103" t="str">
        <f>'7-5'!B2:F2</f>
        <v>شركة شخص واحد - ذات مسئولية محدودة أجنبية</v>
      </c>
      <c r="C2" s="103"/>
      <c r="D2" s="103"/>
      <c r="E2" s="103"/>
      <c r="F2" s="103"/>
      <c r="G2" s="103"/>
      <c r="H2" s="103"/>
      <c r="I2" s="103"/>
      <c r="J2" s="103"/>
      <c r="K2" s="9"/>
    </row>
    <row r="3" spans="2:11" ht="20.25" x14ac:dyDescent="0.2">
      <c r="B3" s="102" t="str">
        <f>'7-5'!B3:F3</f>
        <v>إيضاحات حول القوائم المالية للسنة المنتهية في 31 ديسمبر 2024م</v>
      </c>
      <c r="C3" s="102"/>
      <c r="D3" s="102"/>
      <c r="E3" s="102"/>
      <c r="F3" s="102"/>
      <c r="G3" s="102"/>
      <c r="H3" s="102"/>
      <c r="I3" s="102"/>
      <c r="J3" s="102"/>
      <c r="K3" s="9"/>
    </row>
    <row r="4" spans="2:11" ht="20.25" x14ac:dyDescent="0.2">
      <c r="B4" s="104" t="str">
        <f>'7-5'!B4:F4</f>
        <v>(جميع المبالغ بالريال السعودي)</v>
      </c>
      <c r="C4" s="104"/>
      <c r="D4" s="104"/>
      <c r="E4" s="104"/>
      <c r="F4" s="104"/>
      <c r="G4" s="104"/>
      <c r="H4" s="104"/>
      <c r="I4" s="104"/>
      <c r="J4" s="104"/>
      <c r="K4" s="65"/>
    </row>
    <row r="5" spans="2:11" ht="24.95" customHeight="1" x14ac:dyDescent="0.2">
      <c r="B5" s="87" t="s">
        <v>720</v>
      </c>
      <c r="C5" s="33" t="s">
        <v>749</v>
      </c>
      <c r="D5" s="33"/>
      <c r="E5" s="33"/>
      <c r="F5" s="33"/>
      <c r="G5" s="33"/>
      <c r="H5" s="33"/>
      <c r="I5" s="33"/>
      <c r="J5" s="33"/>
      <c r="K5" s="33"/>
    </row>
    <row r="6" spans="2:11" ht="102" customHeight="1" x14ac:dyDescent="0.2">
      <c r="B6" s="129" t="s">
        <v>747</v>
      </c>
      <c r="C6" s="129"/>
      <c r="D6" s="129"/>
      <c r="E6" s="129"/>
      <c r="F6" s="129"/>
      <c r="G6" s="129"/>
      <c r="H6" s="129"/>
      <c r="I6" s="129"/>
      <c r="J6" s="129"/>
      <c r="K6" s="129"/>
    </row>
    <row r="7" spans="2:11" s="34" customFormat="1" ht="24.95" customHeight="1" x14ac:dyDescent="0.2">
      <c r="B7" s="119" t="s">
        <v>740</v>
      </c>
      <c r="C7" s="119"/>
      <c r="E7" s="115" t="s">
        <v>724</v>
      </c>
      <c r="G7" s="115" t="s">
        <v>18</v>
      </c>
      <c r="I7" s="114" t="s">
        <v>17</v>
      </c>
      <c r="J7" s="114"/>
      <c r="K7" s="114"/>
    </row>
    <row r="8" spans="2:11" ht="24.95" customHeight="1" x14ac:dyDescent="0.2">
      <c r="B8" s="114"/>
      <c r="C8" s="114"/>
      <c r="D8" s="86"/>
      <c r="E8" s="116"/>
      <c r="F8" s="33"/>
      <c r="G8" s="116"/>
      <c r="H8" s="32"/>
      <c r="I8" s="42" t="str">
        <f>'7-5'!D17</f>
        <v>31 ديسمبر 2024م</v>
      </c>
      <c r="J8" s="87"/>
      <c r="K8" s="42" t="str">
        <f>'12-10'!F6</f>
        <v>31 ديسمبر 2023م</v>
      </c>
    </row>
    <row r="9" spans="2:11" ht="24.95" customHeight="1" x14ac:dyDescent="0.2">
      <c r="B9" s="128" t="s">
        <v>743</v>
      </c>
      <c r="C9" s="128"/>
      <c r="D9" s="37"/>
      <c r="E9" s="127" t="s">
        <v>757</v>
      </c>
      <c r="F9" s="88"/>
      <c r="G9" s="88" t="s">
        <v>725</v>
      </c>
      <c r="H9" s="89"/>
      <c r="I9" s="37">
        <f>'ميزان المراجعة'!F18</f>
        <v>878749</v>
      </c>
      <c r="J9" s="88"/>
      <c r="K9" s="37">
        <f>'ميزان المراجعة'!D18</f>
        <v>700000</v>
      </c>
    </row>
    <row r="10" spans="2:11" ht="24.95" customHeight="1" x14ac:dyDescent="0.2">
      <c r="B10" s="106"/>
      <c r="C10" s="106"/>
      <c r="D10" s="88"/>
      <c r="E10" s="117"/>
      <c r="F10" s="88"/>
      <c r="G10" s="88" t="s">
        <v>726</v>
      </c>
      <c r="H10" s="88"/>
      <c r="I10" s="37">
        <f>'ميزان المراجعة'!E18</f>
        <v>506576.94999999995</v>
      </c>
      <c r="J10" s="89"/>
      <c r="K10" s="39">
        <v>0</v>
      </c>
    </row>
    <row r="11" spans="2:11" ht="24.95" customHeight="1" x14ac:dyDescent="0.2">
      <c r="B11" s="106" t="s">
        <v>748</v>
      </c>
      <c r="C11" s="106"/>
      <c r="D11" s="106"/>
      <c r="E11" s="106"/>
      <c r="F11" s="106"/>
      <c r="G11" s="106"/>
      <c r="H11" s="106"/>
      <c r="I11" s="106"/>
      <c r="J11" s="36"/>
      <c r="K11" s="37"/>
    </row>
    <row r="12" spans="2:11" ht="24.95" customHeight="1" x14ac:dyDescent="0.2">
      <c r="B12" s="108" t="s">
        <v>727</v>
      </c>
      <c r="C12" s="108"/>
      <c r="D12" s="108"/>
      <c r="E12" s="108"/>
      <c r="F12" s="38"/>
      <c r="G12" s="38"/>
      <c r="H12" s="38"/>
      <c r="I12" s="38"/>
      <c r="J12" s="38"/>
      <c r="K12" s="39"/>
    </row>
    <row r="13" spans="2:11" ht="24.95" customHeight="1" x14ac:dyDescent="0.2">
      <c r="B13" s="106"/>
      <c r="C13" s="106"/>
      <c r="D13" s="106"/>
      <c r="E13" s="106"/>
      <c r="F13" s="106"/>
      <c r="G13" s="106"/>
      <c r="H13" s="38"/>
      <c r="I13" s="42" t="str">
        <f>I8</f>
        <v>31 ديسمبر 2024م</v>
      </c>
      <c r="J13" s="85"/>
      <c r="K13" s="42" t="str">
        <f>K8</f>
        <v>31 ديسمبر 2023م</v>
      </c>
    </row>
    <row r="14" spans="2:11" ht="24.95" customHeight="1" x14ac:dyDescent="0.2">
      <c r="B14" s="106" t="s">
        <v>743</v>
      </c>
      <c r="C14" s="106"/>
      <c r="D14" s="106"/>
      <c r="E14" s="106"/>
      <c r="F14" s="106"/>
      <c r="G14" s="106"/>
      <c r="H14" s="38"/>
      <c r="I14" s="37">
        <f>ROUND('ميزان المراجعة'!H18,0)-41829</f>
        <v>1030343</v>
      </c>
      <c r="J14" s="38"/>
      <c r="K14" s="37">
        <f>K9</f>
        <v>700000</v>
      </c>
    </row>
    <row r="15" spans="2:11" ht="24.95" customHeight="1" thickBot="1" x14ac:dyDescent="0.25">
      <c r="B15" s="117"/>
      <c r="C15" s="117"/>
      <c r="D15" s="117"/>
      <c r="E15" s="117"/>
      <c r="F15" s="117"/>
      <c r="G15" s="117"/>
      <c r="H15" s="38"/>
      <c r="I15" s="77">
        <f>ROUND(SUM(I14:I14),0)</f>
        <v>1030343</v>
      </c>
      <c r="J15" s="38"/>
      <c r="K15" s="77">
        <f>ROUND(SUM(K14:K14),0)</f>
        <v>700000</v>
      </c>
    </row>
    <row r="16" spans="2:11" ht="16.5" customHeight="1" thickTop="1" x14ac:dyDescent="0.2">
      <c r="B16" s="40"/>
      <c r="C16" s="40"/>
      <c r="D16" s="40"/>
      <c r="E16" s="38"/>
      <c r="F16" s="38"/>
      <c r="G16" s="38"/>
      <c r="H16" s="38"/>
      <c r="I16" s="39"/>
      <c r="J16" s="38"/>
      <c r="K16" s="39"/>
    </row>
    <row r="17" spans="2:11" ht="24.95" customHeight="1" x14ac:dyDescent="0.2">
      <c r="B17" s="41" t="s">
        <v>721</v>
      </c>
      <c r="C17" s="76" t="str">
        <f>'المركز المالي'!B27</f>
        <v>رأس المال</v>
      </c>
      <c r="D17" s="35"/>
      <c r="E17" s="35"/>
      <c r="F17" s="10"/>
      <c r="G17" s="10"/>
      <c r="H17" s="10"/>
      <c r="I17" s="10"/>
      <c r="K17" s="39"/>
    </row>
    <row r="18" spans="2:11" ht="42.6" customHeight="1" x14ac:dyDescent="0.2">
      <c r="B18" s="118" t="s">
        <v>741</v>
      </c>
      <c r="C18" s="118"/>
      <c r="D18" s="118"/>
      <c r="E18" s="118"/>
      <c r="F18" s="118"/>
      <c r="G18" s="118"/>
      <c r="H18" s="118"/>
      <c r="I18" s="118"/>
      <c r="J18" s="118"/>
      <c r="K18" s="118"/>
    </row>
    <row r="19" spans="2:11" ht="24.95" customHeight="1" x14ac:dyDescent="0.2">
      <c r="B19" s="121" t="s">
        <v>742</v>
      </c>
      <c r="C19" s="121"/>
      <c r="D19" s="41"/>
      <c r="E19" s="125" t="s">
        <v>722</v>
      </c>
      <c r="F19" s="41"/>
      <c r="G19" s="125" t="s">
        <v>723</v>
      </c>
      <c r="H19" s="10"/>
      <c r="I19" s="122" t="s">
        <v>15</v>
      </c>
      <c r="J19" s="122"/>
      <c r="K19" s="122"/>
    </row>
    <row r="20" spans="2:11" ht="24.95" customHeight="1" x14ac:dyDescent="0.2">
      <c r="B20" s="122"/>
      <c r="C20" s="122"/>
      <c r="D20" s="41"/>
      <c r="E20" s="126"/>
      <c r="F20" s="41"/>
      <c r="G20" s="126"/>
      <c r="H20" s="10"/>
      <c r="I20" s="42" t="str">
        <f>I8</f>
        <v>31 ديسمبر 2024م</v>
      </c>
      <c r="J20" s="41"/>
      <c r="K20" s="42" t="str">
        <f>K8</f>
        <v>31 ديسمبر 2023م</v>
      </c>
    </row>
    <row r="21" spans="2:11" ht="24.95" customHeight="1" x14ac:dyDescent="0.2">
      <c r="B21" s="106" t="s">
        <v>743</v>
      </c>
      <c r="C21" s="106"/>
      <c r="D21" s="40"/>
      <c r="E21" s="40">
        <v>100</v>
      </c>
      <c r="F21" s="40"/>
      <c r="G21" s="40">
        <v>1000</v>
      </c>
      <c r="H21" s="10"/>
      <c r="I21" s="37">
        <f>E21*G21</f>
        <v>100000</v>
      </c>
      <c r="J21" s="40"/>
      <c r="K21" s="37">
        <v>100000</v>
      </c>
    </row>
    <row r="22" spans="2:11" ht="24.95" customHeight="1" thickBot="1" x14ac:dyDescent="0.25">
      <c r="B22" s="120"/>
      <c r="C22" s="120"/>
      <c r="D22" s="28"/>
      <c r="E22" s="90">
        <v>0</v>
      </c>
      <c r="F22" s="41"/>
      <c r="G22" s="41"/>
      <c r="H22" s="10"/>
      <c r="I22" s="77">
        <f>SUM(I21:I21)</f>
        <v>100000</v>
      </c>
      <c r="J22" s="41"/>
      <c r="K22" s="77">
        <f>SUM(K21:K21)</f>
        <v>100000</v>
      </c>
    </row>
    <row r="23" spans="2:11" ht="12.75" customHeight="1" thickTop="1" x14ac:dyDescent="0.2">
      <c r="B23" s="91"/>
      <c r="C23" s="28"/>
      <c r="D23" s="28"/>
      <c r="E23" s="41"/>
      <c r="F23" s="41"/>
      <c r="G23" s="41"/>
      <c r="H23" s="10"/>
      <c r="I23" s="39"/>
      <c r="J23" s="41"/>
      <c r="K23" s="39"/>
    </row>
    <row r="24" spans="2:11" ht="24.95" customHeight="1" x14ac:dyDescent="0.2">
      <c r="B24" s="93" t="s">
        <v>728</v>
      </c>
      <c r="C24" s="94" t="str">
        <f>'قائمة الدخل'!B7</f>
        <v>إيرادات النشاط</v>
      </c>
      <c r="D24" s="28"/>
      <c r="E24" s="41"/>
      <c r="F24" s="41"/>
      <c r="G24" s="41"/>
      <c r="H24" s="10"/>
      <c r="I24" s="39"/>
      <c r="J24" s="41"/>
      <c r="K24" s="39"/>
    </row>
    <row r="25" spans="2:11" ht="47.25" customHeight="1" x14ac:dyDescent="0.2">
      <c r="B25" s="123"/>
      <c r="C25" s="123"/>
      <c r="D25" s="123"/>
      <c r="E25" s="123"/>
      <c r="F25" s="123"/>
      <c r="G25" s="123"/>
      <c r="H25" s="10"/>
      <c r="I25" s="42" t="str">
        <f>'12-10'!D12</f>
        <v>31 ديسمبر 2024م</v>
      </c>
      <c r="J25" s="76"/>
      <c r="K25" s="97" t="str">
        <f>'قائمة الدخل'!G6</f>
        <v>للفترة من 06 يونيو 2023م حتى 31 ديسمبر 2023م</v>
      </c>
    </row>
    <row r="26" spans="2:11" ht="24.95" customHeight="1" x14ac:dyDescent="0.5">
      <c r="B26" s="124" t="s">
        <v>29</v>
      </c>
      <c r="C26" s="124"/>
      <c r="D26" s="124"/>
      <c r="E26" s="124"/>
      <c r="F26" s="124"/>
      <c r="G26" s="124"/>
      <c r="H26" s="10"/>
      <c r="I26" s="37">
        <f>'ميزان المراجعة'!H21</f>
        <v>2911788</v>
      </c>
      <c r="J26" s="92"/>
      <c r="K26" s="37">
        <v>775465</v>
      </c>
    </row>
    <row r="27" spans="2:11" ht="24.95" customHeight="1" x14ac:dyDescent="0.5">
      <c r="B27" s="124" t="s">
        <v>659</v>
      </c>
      <c r="C27" s="124"/>
      <c r="D27" s="124"/>
      <c r="E27" s="124"/>
      <c r="F27" s="124"/>
      <c r="G27" s="124"/>
      <c r="H27" s="10"/>
      <c r="I27" s="37">
        <f>ROUND(-'ميزان المراجعة'!G22,0)</f>
        <v>-230823</v>
      </c>
      <c r="J27" s="92"/>
      <c r="K27" s="37">
        <v>-75590</v>
      </c>
    </row>
    <row r="28" spans="2:11" ht="24.95" customHeight="1" thickBot="1" x14ac:dyDescent="0.25">
      <c r="B28" s="123"/>
      <c r="C28" s="123"/>
      <c r="D28" s="123"/>
      <c r="E28" s="123"/>
      <c r="F28" s="123"/>
      <c r="G28" s="123"/>
      <c r="H28" s="10"/>
      <c r="I28" s="77">
        <f>ROUND(SUM(I26:I27),0)</f>
        <v>2680965</v>
      </c>
      <c r="J28" s="36"/>
      <c r="K28" s="77">
        <f>SUM(K26:K27)</f>
        <v>699875</v>
      </c>
    </row>
    <row r="29" spans="2:11" ht="24.95" customHeight="1" thickTop="1" x14ac:dyDescent="0.2"/>
    <row r="30" spans="2:11" ht="14.25" customHeight="1" x14ac:dyDescent="0.2">
      <c r="B30" s="68"/>
      <c r="C30" s="43"/>
      <c r="D30" s="43"/>
      <c r="E30" s="43"/>
      <c r="F30" s="43"/>
      <c r="G30" s="43"/>
      <c r="H30" s="43"/>
      <c r="I30" s="43"/>
      <c r="J30" s="43"/>
      <c r="K30" s="43"/>
    </row>
    <row r="31" spans="2:11" ht="21.95" customHeight="1" x14ac:dyDescent="0.2">
      <c r="B31" s="113">
        <f>'12-10'!B31:F31+1</f>
        <v>20</v>
      </c>
      <c r="C31" s="113"/>
      <c r="D31" s="113"/>
      <c r="E31" s="113"/>
      <c r="F31" s="113"/>
      <c r="G31" s="113"/>
      <c r="H31" s="113"/>
      <c r="I31" s="113"/>
      <c r="J31" s="113"/>
      <c r="K31" s="113"/>
    </row>
  </sheetData>
  <mergeCells count="28">
    <mergeCell ref="B1:J1"/>
    <mergeCell ref="B2:J2"/>
    <mergeCell ref="B3:J3"/>
    <mergeCell ref="B4:J4"/>
    <mergeCell ref="E19:E20"/>
    <mergeCell ref="G19:G20"/>
    <mergeCell ref="I19:K19"/>
    <mergeCell ref="E9:E10"/>
    <mergeCell ref="B9:C10"/>
    <mergeCell ref="B11:I11"/>
    <mergeCell ref="B13:G13"/>
    <mergeCell ref="B14:G14"/>
    <mergeCell ref="B6:K6"/>
    <mergeCell ref="B12:E12"/>
    <mergeCell ref="B31:K31"/>
    <mergeCell ref="I7:K7"/>
    <mergeCell ref="G7:G8"/>
    <mergeCell ref="E7:E8"/>
    <mergeCell ref="B15:G15"/>
    <mergeCell ref="B18:K18"/>
    <mergeCell ref="B7:C8"/>
    <mergeCell ref="B21:C21"/>
    <mergeCell ref="B22:C22"/>
    <mergeCell ref="B19:C20"/>
    <mergeCell ref="B25:G25"/>
    <mergeCell ref="B26:G26"/>
    <mergeCell ref="B27:G27"/>
    <mergeCell ref="B28:G28"/>
  </mergeCells>
  <pageMargins left="0.78740157480314965" right="1.04" top="0.39370078740157483" bottom="0" header="0.39370078740157483" footer="0.19685039370078741"/>
  <pageSetup paperSize="9" scale="95" firstPageNumber="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B1:F32"/>
  <sheetViews>
    <sheetView rightToLeft="1" tabSelected="1" view="pageBreakPreview" topLeftCell="A22" zoomScale="130" zoomScaleNormal="145" zoomScaleSheetLayoutView="130" workbookViewId="0">
      <selection activeCell="A28" sqref="A28:XFD28"/>
    </sheetView>
  </sheetViews>
  <sheetFormatPr defaultColWidth="9.25" defaultRowHeight="30" customHeight="1" x14ac:dyDescent="0.2"/>
  <cols>
    <col min="1" max="1" width="6.75" style="10" customWidth="1"/>
    <col min="2" max="2" width="3.5" style="19" bestFit="1" customWidth="1"/>
    <col min="3" max="3" width="36.875" style="10" customWidth="1"/>
    <col min="4" max="4" width="14.625" style="10" customWidth="1"/>
    <col min="5" max="5" width="1.625" style="10" customWidth="1"/>
    <col min="6" max="6" width="19" style="10" customWidth="1"/>
    <col min="7" max="198" width="9.25" style="10"/>
    <col min="199" max="200" width="12.75" style="10" customWidth="1"/>
    <col min="201" max="201" width="18.875" style="10" customWidth="1"/>
    <col min="202" max="202" width="11.125" style="10" customWidth="1"/>
    <col min="203" max="203" width="9.375" style="10" customWidth="1"/>
    <col min="204" max="205" width="17.75" style="10" customWidth="1"/>
    <col min="206" max="206" width="1.875" style="10" customWidth="1"/>
    <col min="207" max="454" width="9.25" style="10"/>
    <col min="455" max="456" width="12.75" style="10" customWidth="1"/>
    <col min="457" max="457" width="18.875" style="10" customWidth="1"/>
    <col min="458" max="458" width="11.125" style="10" customWidth="1"/>
    <col min="459" max="459" width="9.375" style="10" customWidth="1"/>
    <col min="460" max="461" width="17.75" style="10" customWidth="1"/>
    <col min="462" max="462" width="1.875" style="10" customWidth="1"/>
    <col min="463" max="710" width="9.25" style="10"/>
    <col min="711" max="712" width="12.75" style="10" customWidth="1"/>
    <col min="713" max="713" width="18.875" style="10" customWidth="1"/>
    <col min="714" max="714" width="11.125" style="10" customWidth="1"/>
    <col min="715" max="715" width="9.375" style="10" customWidth="1"/>
    <col min="716" max="717" width="17.75" style="10" customWidth="1"/>
    <col min="718" max="718" width="1.875" style="10" customWidth="1"/>
    <col min="719" max="966" width="9.25" style="10"/>
    <col min="967" max="968" width="12.75" style="10" customWidth="1"/>
    <col min="969" max="969" width="18.875" style="10" customWidth="1"/>
    <col min="970" max="970" width="11.125" style="10" customWidth="1"/>
    <col min="971" max="971" width="9.375" style="10" customWidth="1"/>
    <col min="972" max="973" width="17.75" style="10" customWidth="1"/>
    <col min="974" max="974" width="1.875" style="10" customWidth="1"/>
    <col min="975" max="1222" width="9.25" style="10"/>
    <col min="1223" max="1224" width="12.75" style="10" customWidth="1"/>
    <col min="1225" max="1225" width="18.875" style="10" customWidth="1"/>
    <col min="1226" max="1226" width="11.125" style="10" customWidth="1"/>
    <col min="1227" max="1227" width="9.375" style="10" customWidth="1"/>
    <col min="1228" max="1229" width="17.75" style="10" customWidth="1"/>
    <col min="1230" max="1230" width="1.875" style="10" customWidth="1"/>
    <col min="1231" max="1478" width="9.25" style="10"/>
    <col min="1479" max="1480" width="12.75" style="10" customWidth="1"/>
    <col min="1481" max="1481" width="18.875" style="10" customWidth="1"/>
    <col min="1482" max="1482" width="11.125" style="10" customWidth="1"/>
    <col min="1483" max="1483" width="9.375" style="10" customWidth="1"/>
    <col min="1484" max="1485" width="17.75" style="10" customWidth="1"/>
    <col min="1486" max="1486" width="1.875" style="10" customWidth="1"/>
    <col min="1487" max="1734" width="9.25" style="10"/>
    <col min="1735" max="1736" width="12.75" style="10" customWidth="1"/>
    <col min="1737" max="1737" width="18.875" style="10" customWidth="1"/>
    <col min="1738" max="1738" width="11.125" style="10" customWidth="1"/>
    <col min="1739" max="1739" width="9.375" style="10" customWidth="1"/>
    <col min="1740" max="1741" width="17.75" style="10" customWidth="1"/>
    <col min="1742" max="1742" width="1.875" style="10" customWidth="1"/>
    <col min="1743" max="1990" width="9.25" style="10"/>
    <col min="1991" max="1992" width="12.75" style="10" customWidth="1"/>
    <col min="1993" max="1993" width="18.875" style="10" customWidth="1"/>
    <col min="1994" max="1994" width="11.125" style="10" customWidth="1"/>
    <col min="1995" max="1995" width="9.375" style="10" customWidth="1"/>
    <col min="1996" max="1997" width="17.75" style="10" customWidth="1"/>
    <col min="1998" max="1998" width="1.875" style="10" customWidth="1"/>
    <col min="1999" max="2246" width="9.25" style="10"/>
    <col min="2247" max="2248" width="12.75" style="10" customWidth="1"/>
    <col min="2249" max="2249" width="18.875" style="10" customWidth="1"/>
    <col min="2250" max="2250" width="11.125" style="10" customWidth="1"/>
    <col min="2251" max="2251" width="9.375" style="10" customWidth="1"/>
    <col min="2252" max="2253" width="17.75" style="10" customWidth="1"/>
    <col min="2254" max="2254" width="1.875" style="10" customWidth="1"/>
    <col min="2255" max="2502" width="9.25" style="10"/>
    <col min="2503" max="2504" width="12.75" style="10" customWidth="1"/>
    <col min="2505" max="2505" width="18.875" style="10" customWidth="1"/>
    <col min="2506" max="2506" width="11.125" style="10" customWidth="1"/>
    <col min="2507" max="2507" width="9.375" style="10" customWidth="1"/>
    <col min="2508" max="2509" width="17.75" style="10" customWidth="1"/>
    <col min="2510" max="2510" width="1.875" style="10" customWidth="1"/>
    <col min="2511" max="2758" width="9.25" style="10"/>
    <col min="2759" max="2760" width="12.75" style="10" customWidth="1"/>
    <col min="2761" max="2761" width="18.875" style="10" customWidth="1"/>
    <col min="2762" max="2762" width="11.125" style="10" customWidth="1"/>
    <col min="2763" max="2763" width="9.375" style="10" customWidth="1"/>
    <col min="2764" max="2765" width="17.75" style="10" customWidth="1"/>
    <col min="2766" max="2766" width="1.875" style="10" customWidth="1"/>
    <col min="2767" max="3014" width="9.25" style="10"/>
    <col min="3015" max="3016" width="12.75" style="10" customWidth="1"/>
    <col min="3017" max="3017" width="18.875" style="10" customWidth="1"/>
    <col min="3018" max="3018" width="11.125" style="10" customWidth="1"/>
    <col min="3019" max="3019" width="9.375" style="10" customWidth="1"/>
    <col min="3020" max="3021" width="17.75" style="10" customWidth="1"/>
    <col min="3022" max="3022" width="1.875" style="10" customWidth="1"/>
    <col min="3023" max="3270" width="9.25" style="10"/>
    <col min="3271" max="3272" width="12.75" style="10" customWidth="1"/>
    <col min="3273" max="3273" width="18.875" style="10" customWidth="1"/>
    <col min="3274" max="3274" width="11.125" style="10" customWidth="1"/>
    <col min="3275" max="3275" width="9.375" style="10" customWidth="1"/>
    <col min="3276" max="3277" width="17.75" style="10" customWidth="1"/>
    <col min="3278" max="3278" width="1.875" style="10" customWidth="1"/>
    <col min="3279" max="3526" width="9.25" style="10"/>
    <col min="3527" max="3528" width="12.75" style="10" customWidth="1"/>
    <col min="3529" max="3529" width="18.875" style="10" customWidth="1"/>
    <col min="3530" max="3530" width="11.125" style="10" customWidth="1"/>
    <col min="3531" max="3531" width="9.375" style="10" customWidth="1"/>
    <col min="3532" max="3533" width="17.75" style="10" customWidth="1"/>
    <col min="3534" max="3534" width="1.875" style="10" customWidth="1"/>
    <col min="3535" max="3782" width="9.25" style="10"/>
    <col min="3783" max="3784" width="12.75" style="10" customWidth="1"/>
    <col min="3785" max="3785" width="18.875" style="10" customWidth="1"/>
    <col min="3786" max="3786" width="11.125" style="10" customWidth="1"/>
    <col min="3787" max="3787" width="9.375" style="10" customWidth="1"/>
    <col min="3788" max="3789" width="17.75" style="10" customWidth="1"/>
    <col min="3790" max="3790" width="1.875" style="10" customWidth="1"/>
    <col min="3791" max="4038" width="9.25" style="10"/>
    <col min="4039" max="4040" width="12.75" style="10" customWidth="1"/>
    <col min="4041" max="4041" width="18.875" style="10" customWidth="1"/>
    <col min="4042" max="4042" width="11.125" style="10" customWidth="1"/>
    <col min="4043" max="4043" width="9.375" style="10" customWidth="1"/>
    <col min="4044" max="4045" width="17.75" style="10" customWidth="1"/>
    <col min="4046" max="4046" width="1.875" style="10" customWidth="1"/>
    <col min="4047" max="4294" width="9.25" style="10"/>
    <col min="4295" max="4296" width="12.75" style="10" customWidth="1"/>
    <col min="4297" max="4297" width="18.875" style="10" customWidth="1"/>
    <col min="4298" max="4298" width="11.125" style="10" customWidth="1"/>
    <col min="4299" max="4299" width="9.375" style="10" customWidth="1"/>
    <col min="4300" max="4301" width="17.75" style="10" customWidth="1"/>
    <col min="4302" max="4302" width="1.875" style="10" customWidth="1"/>
    <col min="4303" max="4550" width="9.25" style="10"/>
    <col min="4551" max="4552" width="12.75" style="10" customWidth="1"/>
    <col min="4553" max="4553" width="18.875" style="10" customWidth="1"/>
    <col min="4554" max="4554" width="11.125" style="10" customWidth="1"/>
    <col min="4555" max="4555" width="9.375" style="10" customWidth="1"/>
    <col min="4556" max="4557" width="17.75" style="10" customWidth="1"/>
    <col min="4558" max="4558" width="1.875" style="10" customWidth="1"/>
    <col min="4559" max="4806" width="9.25" style="10"/>
    <col min="4807" max="4808" width="12.75" style="10" customWidth="1"/>
    <col min="4809" max="4809" width="18.875" style="10" customWidth="1"/>
    <col min="4810" max="4810" width="11.125" style="10" customWidth="1"/>
    <col min="4811" max="4811" width="9.375" style="10" customWidth="1"/>
    <col min="4812" max="4813" width="17.75" style="10" customWidth="1"/>
    <col min="4814" max="4814" width="1.875" style="10" customWidth="1"/>
    <col min="4815" max="5062" width="9.25" style="10"/>
    <col min="5063" max="5064" width="12.75" style="10" customWidth="1"/>
    <col min="5065" max="5065" width="18.875" style="10" customWidth="1"/>
    <col min="5066" max="5066" width="11.125" style="10" customWidth="1"/>
    <col min="5067" max="5067" width="9.375" style="10" customWidth="1"/>
    <col min="5068" max="5069" width="17.75" style="10" customWidth="1"/>
    <col min="5070" max="5070" width="1.875" style="10" customWidth="1"/>
    <col min="5071" max="5318" width="9.25" style="10"/>
    <col min="5319" max="5320" width="12.75" style="10" customWidth="1"/>
    <col min="5321" max="5321" width="18.875" style="10" customWidth="1"/>
    <col min="5322" max="5322" width="11.125" style="10" customWidth="1"/>
    <col min="5323" max="5323" width="9.375" style="10" customWidth="1"/>
    <col min="5324" max="5325" width="17.75" style="10" customWidth="1"/>
    <col min="5326" max="5326" width="1.875" style="10" customWidth="1"/>
    <col min="5327" max="5574" width="9.25" style="10"/>
    <col min="5575" max="5576" width="12.75" style="10" customWidth="1"/>
    <col min="5577" max="5577" width="18.875" style="10" customWidth="1"/>
    <col min="5578" max="5578" width="11.125" style="10" customWidth="1"/>
    <col min="5579" max="5579" width="9.375" style="10" customWidth="1"/>
    <col min="5580" max="5581" width="17.75" style="10" customWidth="1"/>
    <col min="5582" max="5582" width="1.875" style="10" customWidth="1"/>
    <col min="5583" max="5830" width="9.25" style="10"/>
    <col min="5831" max="5832" width="12.75" style="10" customWidth="1"/>
    <col min="5833" max="5833" width="18.875" style="10" customWidth="1"/>
    <col min="5834" max="5834" width="11.125" style="10" customWidth="1"/>
    <col min="5835" max="5835" width="9.375" style="10" customWidth="1"/>
    <col min="5836" max="5837" width="17.75" style="10" customWidth="1"/>
    <col min="5838" max="5838" width="1.875" style="10" customWidth="1"/>
    <col min="5839" max="6086" width="9.25" style="10"/>
    <col min="6087" max="6088" width="12.75" style="10" customWidth="1"/>
    <col min="6089" max="6089" width="18.875" style="10" customWidth="1"/>
    <col min="6090" max="6090" width="11.125" style="10" customWidth="1"/>
    <col min="6091" max="6091" width="9.375" style="10" customWidth="1"/>
    <col min="6092" max="6093" width="17.75" style="10" customWidth="1"/>
    <col min="6094" max="6094" width="1.875" style="10" customWidth="1"/>
    <col min="6095" max="6342" width="9.25" style="10"/>
    <col min="6343" max="6344" width="12.75" style="10" customWidth="1"/>
    <col min="6345" max="6345" width="18.875" style="10" customWidth="1"/>
    <col min="6346" max="6346" width="11.125" style="10" customWidth="1"/>
    <col min="6347" max="6347" width="9.375" style="10" customWidth="1"/>
    <col min="6348" max="6349" width="17.75" style="10" customWidth="1"/>
    <col min="6350" max="6350" width="1.875" style="10" customWidth="1"/>
    <col min="6351" max="6598" width="9.25" style="10"/>
    <col min="6599" max="6600" width="12.75" style="10" customWidth="1"/>
    <col min="6601" max="6601" width="18.875" style="10" customWidth="1"/>
    <col min="6602" max="6602" width="11.125" style="10" customWidth="1"/>
    <col min="6603" max="6603" width="9.375" style="10" customWidth="1"/>
    <col min="6604" max="6605" width="17.75" style="10" customWidth="1"/>
    <col min="6606" max="6606" width="1.875" style="10" customWidth="1"/>
    <col min="6607" max="6854" width="9.25" style="10"/>
    <col min="6855" max="6856" width="12.75" style="10" customWidth="1"/>
    <col min="6857" max="6857" width="18.875" style="10" customWidth="1"/>
    <col min="6858" max="6858" width="11.125" style="10" customWidth="1"/>
    <col min="6859" max="6859" width="9.375" style="10" customWidth="1"/>
    <col min="6860" max="6861" width="17.75" style="10" customWidth="1"/>
    <col min="6862" max="6862" width="1.875" style="10" customWidth="1"/>
    <col min="6863" max="7110" width="9.25" style="10"/>
    <col min="7111" max="7112" width="12.75" style="10" customWidth="1"/>
    <col min="7113" max="7113" width="18.875" style="10" customWidth="1"/>
    <col min="7114" max="7114" width="11.125" style="10" customWidth="1"/>
    <col min="7115" max="7115" width="9.375" style="10" customWidth="1"/>
    <col min="7116" max="7117" width="17.75" style="10" customWidth="1"/>
    <col min="7118" max="7118" width="1.875" style="10" customWidth="1"/>
    <col min="7119" max="7366" width="9.25" style="10"/>
    <col min="7367" max="7368" width="12.75" style="10" customWidth="1"/>
    <col min="7369" max="7369" width="18.875" style="10" customWidth="1"/>
    <col min="7370" max="7370" width="11.125" style="10" customWidth="1"/>
    <col min="7371" max="7371" width="9.375" style="10" customWidth="1"/>
    <col min="7372" max="7373" width="17.75" style="10" customWidth="1"/>
    <col min="7374" max="7374" width="1.875" style="10" customWidth="1"/>
    <col min="7375" max="7622" width="9.25" style="10"/>
    <col min="7623" max="7624" width="12.75" style="10" customWidth="1"/>
    <col min="7625" max="7625" width="18.875" style="10" customWidth="1"/>
    <col min="7626" max="7626" width="11.125" style="10" customWidth="1"/>
    <col min="7627" max="7627" width="9.375" style="10" customWidth="1"/>
    <col min="7628" max="7629" width="17.75" style="10" customWidth="1"/>
    <col min="7630" max="7630" width="1.875" style="10" customWidth="1"/>
    <col min="7631" max="7878" width="9.25" style="10"/>
    <col min="7879" max="7880" width="12.75" style="10" customWidth="1"/>
    <col min="7881" max="7881" width="18.875" style="10" customWidth="1"/>
    <col min="7882" max="7882" width="11.125" style="10" customWidth="1"/>
    <col min="7883" max="7883" width="9.375" style="10" customWidth="1"/>
    <col min="7884" max="7885" width="17.75" style="10" customWidth="1"/>
    <col min="7886" max="7886" width="1.875" style="10" customWidth="1"/>
    <col min="7887" max="8134" width="9.25" style="10"/>
    <col min="8135" max="8136" width="12.75" style="10" customWidth="1"/>
    <col min="8137" max="8137" width="18.875" style="10" customWidth="1"/>
    <col min="8138" max="8138" width="11.125" style="10" customWidth="1"/>
    <col min="8139" max="8139" width="9.375" style="10" customWidth="1"/>
    <col min="8140" max="8141" width="17.75" style="10" customWidth="1"/>
    <col min="8142" max="8142" width="1.875" style="10" customWidth="1"/>
    <col min="8143" max="8390" width="9.25" style="10"/>
    <col min="8391" max="8392" width="12.75" style="10" customWidth="1"/>
    <col min="8393" max="8393" width="18.875" style="10" customWidth="1"/>
    <col min="8394" max="8394" width="11.125" style="10" customWidth="1"/>
    <col min="8395" max="8395" width="9.375" style="10" customWidth="1"/>
    <col min="8396" max="8397" width="17.75" style="10" customWidth="1"/>
    <col min="8398" max="8398" width="1.875" style="10" customWidth="1"/>
    <col min="8399" max="8646" width="9.25" style="10"/>
    <col min="8647" max="8648" width="12.75" style="10" customWidth="1"/>
    <col min="8649" max="8649" width="18.875" style="10" customWidth="1"/>
    <col min="8650" max="8650" width="11.125" style="10" customWidth="1"/>
    <col min="8651" max="8651" width="9.375" style="10" customWidth="1"/>
    <col min="8652" max="8653" width="17.75" style="10" customWidth="1"/>
    <col min="8654" max="8654" width="1.875" style="10" customWidth="1"/>
    <col min="8655" max="8902" width="9.25" style="10"/>
    <col min="8903" max="8904" width="12.75" style="10" customWidth="1"/>
    <col min="8905" max="8905" width="18.875" style="10" customWidth="1"/>
    <col min="8906" max="8906" width="11.125" style="10" customWidth="1"/>
    <col min="8907" max="8907" width="9.375" style="10" customWidth="1"/>
    <col min="8908" max="8909" width="17.75" style="10" customWidth="1"/>
    <col min="8910" max="8910" width="1.875" style="10" customWidth="1"/>
    <col min="8911" max="9158" width="9.25" style="10"/>
    <col min="9159" max="9160" width="12.75" style="10" customWidth="1"/>
    <col min="9161" max="9161" width="18.875" style="10" customWidth="1"/>
    <col min="9162" max="9162" width="11.125" style="10" customWidth="1"/>
    <col min="9163" max="9163" width="9.375" style="10" customWidth="1"/>
    <col min="9164" max="9165" width="17.75" style="10" customWidth="1"/>
    <col min="9166" max="9166" width="1.875" style="10" customWidth="1"/>
    <col min="9167" max="9414" width="9.25" style="10"/>
    <col min="9415" max="9416" width="12.75" style="10" customWidth="1"/>
    <col min="9417" max="9417" width="18.875" style="10" customWidth="1"/>
    <col min="9418" max="9418" width="11.125" style="10" customWidth="1"/>
    <col min="9419" max="9419" width="9.375" style="10" customWidth="1"/>
    <col min="9420" max="9421" width="17.75" style="10" customWidth="1"/>
    <col min="9422" max="9422" width="1.875" style="10" customWidth="1"/>
    <col min="9423" max="9670" width="9.25" style="10"/>
    <col min="9671" max="9672" width="12.75" style="10" customWidth="1"/>
    <col min="9673" max="9673" width="18.875" style="10" customWidth="1"/>
    <col min="9674" max="9674" width="11.125" style="10" customWidth="1"/>
    <col min="9675" max="9675" width="9.375" style="10" customWidth="1"/>
    <col min="9676" max="9677" width="17.75" style="10" customWidth="1"/>
    <col min="9678" max="9678" width="1.875" style="10" customWidth="1"/>
    <col min="9679" max="9926" width="9.25" style="10"/>
    <col min="9927" max="9928" width="12.75" style="10" customWidth="1"/>
    <col min="9929" max="9929" width="18.875" style="10" customWidth="1"/>
    <col min="9930" max="9930" width="11.125" style="10" customWidth="1"/>
    <col min="9931" max="9931" width="9.375" style="10" customWidth="1"/>
    <col min="9932" max="9933" width="17.75" style="10" customWidth="1"/>
    <col min="9934" max="9934" width="1.875" style="10" customWidth="1"/>
    <col min="9935" max="10182" width="9.25" style="10"/>
    <col min="10183" max="10184" width="12.75" style="10" customWidth="1"/>
    <col min="10185" max="10185" width="18.875" style="10" customWidth="1"/>
    <col min="10186" max="10186" width="11.125" style="10" customWidth="1"/>
    <col min="10187" max="10187" width="9.375" style="10" customWidth="1"/>
    <col min="10188" max="10189" width="17.75" style="10" customWidth="1"/>
    <col min="10190" max="10190" width="1.875" style="10" customWidth="1"/>
    <col min="10191" max="10438" width="9.25" style="10"/>
    <col min="10439" max="10440" width="12.75" style="10" customWidth="1"/>
    <col min="10441" max="10441" width="18.875" style="10" customWidth="1"/>
    <col min="10442" max="10442" width="11.125" style="10" customWidth="1"/>
    <col min="10443" max="10443" width="9.375" style="10" customWidth="1"/>
    <col min="10444" max="10445" width="17.75" style="10" customWidth="1"/>
    <col min="10446" max="10446" width="1.875" style="10" customWidth="1"/>
    <col min="10447" max="10694" width="9.25" style="10"/>
    <col min="10695" max="10696" width="12.75" style="10" customWidth="1"/>
    <col min="10697" max="10697" width="18.875" style="10" customWidth="1"/>
    <col min="10698" max="10698" width="11.125" style="10" customWidth="1"/>
    <col min="10699" max="10699" width="9.375" style="10" customWidth="1"/>
    <col min="10700" max="10701" width="17.75" style="10" customWidth="1"/>
    <col min="10702" max="10702" width="1.875" style="10" customWidth="1"/>
    <col min="10703" max="10950" width="9.25" style="10"/>
    <col min="10951" max="10952" width="12.75" style="10" customWidth="1"/>
    <col min="10953" max="10953" width="18.875" style="10" customWidth="1"/>
    <col min="10954" max="10954" width="11.125" style="10" customWidth="1"/>
    <col min="10955" max="10955" width="9.375" style="10" customWidth="1"/>
    <col min="10956" max="10957" width="17.75" style="10" customWidth="1"/>
    <col min="10958" max="10958" width="1.875" style="10" customWidth="1"/>
    <col min="10959" max="11206" width="9.25" style="10"/>
    <col min="11207" max="11208" width="12.75" style="10" customWidth="1"/>
    <col min="11209" max="11209" width="18.875" style="10" customWidth="1"/>
    <col min="11210" max="11210" width="11.125" style="10" customWidth="1"/>
    <col min="11211" max="11211" width="9.375" style="10" customWidth="1"/>
    <col min="11212" max="11213" width="17.75" style="10" customWidth="1"/>
    <col min="11214" max="11214" width="1.875" style="10" customWidth="1"/>
    <col min="11215" max="11462" width="9.25" style="10"/>
    <col min="11463" max="11464" width="12.75" style="10" customWidth="1"/>
    <col min="11465" max="11465" width="18.875" style="10" customWidth="1"/>
    <col min="11466" max="11466" width="11.125" style="10" customWidth="1"/>
    <col min="11467" max="11467" width="9.375" style="10" customWidth="1"/>
    <col min="11468" max="11469" width="17.75" style="10" customWidth="1"/>
    <col min="11470" max="11470" width="1.875" style="10" customWidth="1"/>
    <col min="11471" max="11718" width="9.25" style="10"/>
    <col min="11719" max="11720" width="12.75" style="10" customWidth="1"/>
    <col min="11721" max="11721" width="18.875" style="10" customWidth="1"/>
    <col min="11722" max="11722" width="11.125" style="10" customWidth="1"/>
    <col min="11723" max="11723" width="9.375" style="10" customWidth="1"/>
    <col min="11724" max="11725" width="17.75" style="10" customWidth="1"/>
    <col min="11726" max="11726" width="1.875" style="10" customWidth="1"/>
    <col min="11727" max="11974" width="9.25" style="10"/>
    <col min="11975" max="11976" width="12.75" style="10" customWidth="1"/>
    <col min="11977" max="11977" width="18.875" style="10" customWidth="1"/>
    <col min="11978" max="11978" width="11.125" style="10" customWidth="1"/>
    <col min="11979" max="11979" width="9.375" style="10" customWidth="1"/>
    <col min="11980" max="11981" width="17.75" style="10" customWidth="1"/>
    <col min="11982" max="11982" width="1.875" style="10" customWidth="1"/>
    <col min="11983" max="12230" width="9.25" style="10"/>
    <col min="12231" max="12232" width="12.75" style="10" customWidth="1"/>
    <col min="12233" max="12233" width="18.875" style="10" customWidth="1"/>
    <col min="12234" max="12234" width="11.125" style="10" customWidth="1"/>
    <col min="12235" max="12235" width="9.375" style="10" customWidth="1"/>
    <col min="12236" max="12237" width="17.75" style="10" customWidth="1"/>
    <col min="12238" max="12238" width="1.875" style="10" customWidth="1"/>
    <col min="12239" max="12486" width="9.25" style="10"/>
    <col min="12487" max="12488" width="12.75" style="10" customWidth="1"/>
    <col min="12489" max="12489" width="18.875" style="10" customWidth="1"/>
    <col min="12490" max="12490" width="11.125" style="10" customWidth="1"/>
    <col min="12491" max="12491" width="9.375" style="10" customWidth="1"/>
    <col min="12492" max="12493" width="17.75" style="10" customWidth="1"/>
    <col min="12494" max="12494" width="1.875" style="10" customWidth="1"/>
    <col min="12495" max="12742" width="9.25" style="10"/>
    <col min="12743" max="12744" width="12.75" style="10" customWidth="1"/>
    <col min="12745" max="12745" width="18.875" style="10" customWidth="1"/>
    <col min="12746" max="12746" width="11.125" style="10" customWidth="1"/>
    <col min="12747" max="12747" width="9.375" style="10" customWidth="1"/>
    <col min="12748" max="12749" width="17.75" style="10" customWidth="1"/>
    <col min="12750" max="12750" width="1.875" style="10" customWidth="1"/>
    <col min="12751" max="12998" width="9.25" style="10"/>
    <col min="12999" max="13000" width="12.75" style="10" customWidth="1"/>
    <col min="13001" max="13001" width="18.875" style="10" customWidth="1"/>
    <col min="13002" max="13002" width="11.125" style="10" customWidth="1"/>
    <col min="13003" max="13003" width="9.375" style="10" customWidth="1"/>
    <col min="13004" max="13005" width="17.75" style="10" customWidth="1"/>
    <col min="13006" max="13006" width="1.875" style="10" customWidth="1"/>
    <col min="13007" max="13254" width="9.25" style="10"/>
    <col min="13255" max="13256" width="12.75" style="10" customWidth="1"/>
    <col min="13257" max="13257" width="18.875" style="10" customWidth="1"/>
    <col min="13258" max="13258" width="11.125" style="10" customWidth="1"/>
    <col min="13259" max="13259" width="9.375" style="10" customWidth="1"/>
    <col min="13260" max="13261" width="17.75" style="10" customWidth="1"/>
    <col min="13262" max="13262" width="1.875" style="10" customWidth="1"/>
    <col min="13263" max="13510" width="9.25" style="10"/>
    <col min="13511" max="13512" width="12.75" style="10" customWidth="1"/>
    <col min="13513" max="13513" width="18.875" style="10" customWidth="1"/>
    <col min="13514" max="13514" width="11.125" style="10" customWidth="1"/>
    <col min="13515" max="13515" width="9.375" style="10" customWidth="1"/>
    <col min="13516" max="13517" width="17.75" style="10" customWidth="1"/>
    <col min="13518" max="13518" width="1.875" style="10" customWidth="1"/>
    <col min="13519" max="13766" width="9.25" style="10"/>
    <col min="13767" max="13768" width="12.75" style="10" customWidth="1"/>
    <col min="13769" max="13769" width="18.875" style="10" customWidth="1"/>
    <col min="13770" max="13770" width="11.125" style="10" customWidth="1"/>
    <col min="13771" max="13771" width="9.375" style="10" customWidth="1"/>
    <col min="13772" max="13773" width="17.75" style="10" customWidth="1"/>
    <col min="13774" max="13774" width="1.875" style="10" customWidth="1"/>
    <col min="13775" max="14022" width="9.25" style="10"/>
    <col min="14023" max="14024" width="12.75" style="10" customWidth="1"/>
    <col min="14025" max="14025" width="18.875" style="10" customWidth="1"/>
    <col min="14026" max="14026" width="11.125" style="10" customWidth="1"/>
    <col min="14027" max="14027" width="9.375" style="10" customWidth="1"/>
    <col min="14028" max="14029" width="17.75" style="10" customWidth="1"/>
    <col min="14030" max="14030" width="1.875" style="10" customWidth="1"/>
    <col min="14031" max="14278" width="9.25" style="10"/>
    <col min="14279" max="14280" width="12.75" style="10" customWidth="1"/>
    <col min="14281" max="14281" width="18.875" style="10" customWidth="1"/>
    <col min="14282" max="14282" width="11.125" style="10" customWidth="1"/>
    <col min="14283" max="14283" width="9.375" style="10" customWidth="1"/>
    <col min="14284" max="14285" width="17.75" style="10" customWidth="1"/>
    <col min="14286" max="14286" width="1.875" style="10" customWidth="1"/>
    <col min="14287" max="14534" width="9.25" style="10"/>
    <col min="14535" max="14536" width="12.75" style="10" customWidth="1"/>
    <col min="14537" max="14537" width="18.875" style="10" customWidth="1"/>
    <col min="14538" max="14538" width="11.125" style="10" customWidth="1"/>
    <col min="14539" max="14539" width="9.375" style="10" customWidth="1"/>
    <col min="14540" max="14541" width="17.75" style="10" customWidth="1"/>
    <col min="14542" max="14542" width="1.875" style="10" customWidth="1"/>
    <col min="14543" max="14790" width="9.25" style="10"/>
    <col min="14791" max="14792" width="12.75" style="10" customWidth="1"/>
    <col min="14793" max="14793" width="18.875" style="10" customWidth="1"/>
    <col min="14794" max="14794" width="11.125" style="10" customWidth="1"/>
    <col min="14795" max="14795" width="9.375" style="10" customWidth="1"/>
    <col min="14796" max="14797" width="17.75" style="10" customWidth="1"/>
    <col min="14798" max="14798" width="1.875" style="10" customWidth="1"/>
    <col min="14799" max="15046" width="9.25" style="10"/>
    <col min="15047" max="15048" width="12.75" style="10" customWidth="1"/>
    <col min="15049" max="15049" width="18.875" style="10" customWidth="1"/>
    <col min="15050" max="15050" width="11.125" style="10" customWidth="1"/>
    <col min="15051" max="15051" width="9.375" style="10" customWidth="1"/>
    <col min="15052" max="15053" width="17.75" style="10" customWidth="1"/>
    <col min="15054" max="15054" width="1.875" style="10" customWidth="1"/>
    <col min="15055" max="15302" width="9.25" style="10"/>
    <col min="15303" max="15304" width="12.75" style="10" customWidth="1"/>
    <col min="15305" max="15305" width="18.875" style="10" customWidth="1"/>
    <col min="15306" max="15306" width="11.125" style="10" customWidth="1"/>
    <col min="15307" max="15307" width="9.375" style="10" customWidth="1"/>
    <col min="15308" max="15309" width="17.75" style="10" customWidth="1"/>
    <col min="15310" max="15310" width="1.875" style="10" customWidth="1"/>
    <col min="15311" max="15558" width="9.25" style="10"/>
    <col min="15559" max="15560" width="12.75" style="10" customWidth="1"/>
    <col min="15561" max="15561" width="18.875" style="10" customWidth="1"/>
    <col min="15562" max="15562" width="11.125" style="10" customWidth="1"/>
    <col min="15563" max="15563" width="9.375" style="10" customWidth="1"/>
    <col min="15564" max="15565" width="17.75" style="10" customWidth="1"/>
    <col min="15566" max="15566" width="1.875" style="10" customWidth="1"/>
    <col min="15567" max="15814" width="9.25" style="10"/>
    <col min="15815" max="15816" width="12.75" style="10" customWidth="1"/>
    <col min="15817" max="15817" width="18.875" style="10" customWidth="1"/>
    <col min="15818" max="15818" width="11.125" style="10" customWidth="1"/>
    <col min="15819" max="15819" width="9.375" style="10" customWidth="1"/>
    <col min="15820" max="15821" width="17.75" style="10" customWidth="1"/>
    <col min="15822" max="15822" width="1.875" style="10" customWidth="1"/>
    <col min="15823" max="16070" width="9.25" style="10"/>
    <col min="16071" max="16072" width="12.75" style="10" customWidth="1"/>
    <col min="16073" max="16073" width="18.875" style="10" customWidth="1"/>
    <col min="16074" max="16074" width="11.125" style="10" customWidth="1"/>
    <col min="16075" max="16075" width="9.375" style="10" customWidth="1"/>
    <col min="16076" max="16077" width="17.75" style="10" customWidth="1"/>
    <col min="16078" max="16078" width="1.875" style="10" customWidth="1"/>
    <col min="16079" max="16384" width="9.25" style="10"/>
  </cols>
  <sheetData>
    <row r="1" spans="2:6" ht="20.25" x14ac:dyDescent="0.2">
      <c r="B1" s="102" t="str">
        <f>'7-5'!B1:F1</f>
        <v>شركة أجمل الزهور والأشجار للصناعة</v>
      </c>
      <c r="C1" s="102"/>
      <c r="D1" s="102"/>
      <c r="E1" s="102"/>
      <c r="F1" s="102"/>
    </row>
    <row r="2" spans="2:6" ht="20.25" x14ac:dyDescent="0.2">
      <c r="B2" s="103" t="str">
        <f>'7-5'!B2:F2</f>
        <v>شركة شخص واحد - ذات مسئولية محدودة أجنبية</v>
      </c>
      <c r="C2" s="103"/>
      <c r="D2" s="103"/>
      <c r="E2" s="103"/>
      <c r="F2" s="103"/>
    </row>
    <row r="3" spans="2:6" ht="20.25" x14ac:dyDescent="0.2">
      <c r="B3" s="102" t="str">
        <f>'7-5'!B3:F3</f>
        <v>إيضاحات حول القوائم المالية للسنة المنتهية في 31 ديسمبر 2024م</v>
      </c>
      <c r="C3" s="102"/>
      <c r="D3" s="102"/>
      <c r="E3" s="102"/>
      <c r="F3" s="102"/>
    </row>
    <row r="4" spans="2:6" ht="20.25" x14ac:dyDescent="0.2">
      <c r="B4" s="104" t="str">
        <f>'7-5'!B4:F4</f>
        <v>(جميع المبالغ بالريال السعودي)</v>
      </c>
      <c r="C4" s="104"/>
      <c r="D4" s="104"/>
      <c r="E4" s="104"/>
      <c r="F4" s="104"/>
    </row>
    <row r="5" spans="2:6" ht="24.95" customHeight="1" x14ac:dyDescent="0.2">
      <c r="B5" s="96" t="s">
        <v>732</v>
      </c>
      <c r="C5" s="95" t="str">
        <f>'قائمة الدخل'!B8</f>
        <v>تكاليف النشاط</v>
      </c>
      <c r="D5" s="70"/>
      <c r="E5" s="70"/>
      <c r="F5" s="70"/>
    </row>
    <row r="6" spans="2:6" s="28" customFormat="1" ht="44.25" customHeight="1" x14ac:dyDescent="0.2">
      <c r="B6" s="109"/>
      <c r="C6" s="109"/>
      <c r="D6" s="42" t="str">
        <f>'12-13'!I25</f>
        <v>31 ديسمبر 2024م</v>
      </c>
      <c r="E6" s="76"/>
      <c r="F6" s="97" t="str">
        <f>'12-13'!K25</f>
        <v>للفترة من 06 يونيو 2023م حتى 31 ديسمبر 2023م</v>
      </c>
    </row>
    <row r="7" spans="2:6" s="28" customFormat="1" ht="24.95" customHeight="1" x14ac:dyDescent="0.5">
      <c r="B7" s="130" t="s">
        <v>729</v>
      </c>
      <c r="C7" s="130"/>
      <c r="D7" s="37">
        <f>-F10</f>
        <v>266071</v>
      </c>
      <c r="E7" s="76"/>
      <c r="F7" s="39">
        <v>0</v>
      </c>
    </row>
    <row r="8" spans="2:6" s="28" customFormat="1" ht="24.95" customHeight="1" x14ac:dyDescent="0.5">
      <c r="B8" s="130" t="s">
        <v>623</v>
      </c>
      <c r="C8" s="130"/>
      <c r="D8" s="37">
        <f>ROUND('ميزان المراجعة'!G23,0)</f>
        <v>2417274</v>
      </c>
      <c r="E8" s="92"/>
      <c r="F8" s="37">
        <v>709823</v>
      </c>
    </row>
    <row r="9" spans="2:6" s="28" customFormat="1" ht="24.95" customHeight="1" x14ac:dyDescent="0.5">
      <c r="B9" s="130" t="s">
        <v>730</v>
      </c>
      <c r="C9" s="130"/>
      <c r="D9" s="37">
        <f>ROUND('ميزان المراجعة'!G29,0)</f>
        <v>26064</v>
      </c>
      <c r="E9" s="92"/>
      <c r="F9" s="37">
        <v>112632</v>
      </c>
    </row>
    <row r="10" spans="2:6" s="28" customFormat="1" ht="24.95" customHeight="1" x14ac:dyDescent="0.5">
      <c r="B10" s="130" t="s">
        <v>731</v>
      </c>
      <c r="C10" s="130"/>
      <c r="D10" s="37">
        <f>-'المركز المالي'!E9</f>
        <v>-307900</v>
      </c>
      <c r="E10" s="92"/>
      <c r="F10" s="37">
        <f>ROUND(-'ميزان المراجعة'!C7,0)</f>
        <v>-266071</v>
      </c>
    </row>
    <row r="11" spans="2:6" s="28" customFormat="1" ht="24.95" customHeight="1" thickBot="1" x14ac:dyDescent="0.25">
      <c r="B11" s="106"/>
      <c r="C11" s="106"/>
      <c r="D11" s="77">
        <f>SUM(D7:D10)</f>
        <v>2401509</v>
      </c>
      <c r="E11" s="36"/>
      <c r="F11" s="77">
        <f>SUM(F7:F10)</f>
        <v>556384</v>
      </c>
    </row>
    <row r="12" spans="2:6" s="28" customFormat="1" ht="24.95" customHeight="1" thickTop="1" x14ac:dyDescent="0.2">
      <c r="B12" s="36"/>
      <c r="C12" s="36"/>
      <c r="D12" s="81"/>
      <c r="E12" s="36"/>
      <c r="F12" s="81"/>
    </row>
    <row r="13" spans="2:6" s="28" customFormat="1" ht="24.75" customHeight="1" x14ac:dyDescent="0.2">
      <c r="B13" s="41" t="s">
        <v>736</v>
      </c>
      <c r="C13" s="76" t="str">
        <f>'قائمة الدخل'!B10</f>
        <v>مـصـروفـات إدارية وعمومية</v>
      </c>
      <c r="D13" s="36"/>
      <c r="E13" s="36"/>
      <c r="F13" s="39"/>
    </row>
    <row r="14" spans="2:6" s="28" customFormat="1" ht="41.25" customHeight="1" x14ac:dyDescent="0.2">
      <c r="B14" s="120"/>
      <c r="C14" s="120"/>
      <c r="D14" s="42" t="str">
        <f>'15-13'!D6</f>
        <v>31 ديسمبر 2024م</v>
      </c>
      <c r="E14" s="35"/>
      <c r="F14" s="97" t="str">
        <f>'15-13'!F6</f>
        <v>للفترة من 06 يونيو 2023م حتى 31 ديسمبر 2023م</v>
      </c>
    </row>
    <row r="15" spans="2:6" s="28" customFormat="1" ht="24.95" customHeight="1" x14ac:dyDescent="0.2">
      <c r="B15" s="131" t="s">
        <v>737</v>
      </c>
      <c r="C15" s="131"/>
      <c r="D15" s="37">
        <f>ROUND('ميزان المراجعة'!E24+'ميزان المراجعة'!E30,0)</f>
        <v>185489</v>
      </c>
      <c r="E15" s="92"/>
      <c r="F15" s="37">
        <v>143370</v>
      </c>
    </row>
    <row r="16" spans="2:6" s="29" customFormat="1" ht="24.95" customHeight="1" x14ac:dyDescent="0.2">
      <c r="B16" s="131" t="s">
        <v>693</v>
      </c>
      <c r="C16" s="131"/>
      <c r="D16" s="37">
        <f>ROUND('ميزان المراجعة'!E40,0)</f>
        <v>31690</v>
      </c>
      <c r="E16" s="92"/>
      <c r="F16" s="37">
        <v>32700</v>
      </c>
    </row>
    <row r="17" spans="2:6" ht="24.95" customHeight="1" x14ac:dyDescent="0.2">
      <c r="B17" s="131" t="s">
        <v>738</v>
      </c>
      <c r="C17" s="131"/>
      <c r="D17" s="37">
        <f>ROUND('ميزان المراجعة'!E27,0)</f>
        <v>10000</v>
      </c>
      <c r="E17" s="92"/>
      <c r="F17" s="37">
        <v>3243</v>
      </c>
    </row>
    <row r="18" spans="2:6" s="15" customFormat="1" ht="24.95" customHeight="1" x14ac:dyDescent="0.2">
      <c r="B18" s="131" t="s">
        <v>739</v>
      </c>
      <c r="C18" s="131"/>
      <c r="D18" s="37">
        <f>ROUND('ميزان المراجعة'!E25,0)</f>
        <v>126417</v>
      </c>
      <c r="E18" s="92"/>
      <c r="F18" s="37">
        <v>44588</v>
      </c>
    </row>
    <row r="19" spans="2:6" ht="24.95" customHeight="1" x14ac:dyDescent="0.2">
      <c r="B19" s="131" t="s">
        <v>733</v>
      </c>
      <c r="C19" s="131"/>
      <c r="D19" s="37">
        <f>ROUND('ميزان المراجعة'!E37,0)</f>
        <v>2931</v>
      </c>
      <c r="E19" s="92"/>
      <c r="F19" s="37">
        <v>1709</v>
      </c>
    </row>
    <row r="20" spans="2:6" ht="24.95" customHeight="1" x14ac:dyDescent="0.2">
      <c r="B20" s="131" t="s">
        <v>705</v>
      </c>
      <c r="C20" s="131"/>
      <c r="D20" s="37">
        <f>ROUND('ميزان المراجعة'!E28+'ميزان المراجعة'!E33+'ميزان المراجعة'!E35,0)</f>
        <v>37805</v>
      </c>
      <c r="E20" s="92"/>
      <c r="F20" s="39">
        <v>0</v>
      </c>
    </row>
    <row r="21" spans="2:6" ht="24.95" customHeight="1" x14ac:dyDescent="0.2">
      <c r="B21" s="131" t="s">
        <v>22</v>
      </c>
      <c r="C21" s="131"/>
      <c r="D21" s="37">
        <f>ROUND('ميزان المراجعة'!E26+'ميزان المراجعة'!E34,0)</f>
        <v>189024</v>
      </c>
      <c r="E21" s="92"/>
      <c r="F21" s="39">
        <v>0</v>
      </c>
    </row>
    <row r="22" spans="2:6" s="28" customFormat="1" ht="24.95" customHeight="1" x14ac:dyDescent="0.2">
      <c r="B22" s="131" t="s">
        <v>34</v>
      </c>
      <c r="C22" s="131"/>
      <c r="D22" s="37">
        <f>ROUND('ميزان المراجعة'!E36,0)</f>
        <v>26436</v>
      </c>
      <c r="E22" s="92"/>
      <c r="F22" s="39">
        <v>0</v>
      </c>
    </row>
    <row r="23" spans="2:6" ht="24.95" customHeight="1" x14ac:dyDescent="0.2">
      <c r="B23" s="131" t="s">
        <v>35</v>
      </c>
      <c r="C23" s="131"/>
      <c r="D23" s="37">
        <f>ROUND('ميزان المراجعة'!E41,0)</f>
        <v>7500</v>
      </c>
      <c r="E23" s="92"/>
      <c r="F23" s="37">
        <v>10000</v>
      </c>
    </row>
    <row r="24" spans="2:6" ht="24.95" customHeight="1" x14ac:dyDescent="0.2">
      <c r="B24" s="131" t="s">
        <v>734</v>
      </c>
      <c r="C24" s="131"/>
      <c r="D24" s="37">
        <f>ROUND('ميزان المراجعة'!E39,0)</f>
        <v>10831</v>
      </c>
      <c r="E24" s="92"/>
      <c r="F24" s="37">
        <v>1535</v>
      </c>
    </row>
    <row r="25" spans="2:6" ht="24.95" customHeight="1" x14ac:dyDescent="0.2">
      <c r="B25" s="131" t="s">
        <v>735</v>
      </c>
      <c r="C25" s="131"/>
      <c r="D25" s="37">
        <f>ROUND('ميزان المراجعة'!E31+'ميزان المراجعة'!E32+'ميزان المراجعة'!E38,0)-1</f>
        <v>23378</v>
      </c>
      <c r="E25" s="92"/>
      <c r="F25" s="37">
        <v>1653</v>
      </c>
    </row>
    <row r="26" spans="2:6" s="28" customFormat="1" ht="24.95" customHeight="1" thickBot="1" x14ac:dyDescent="0.25">
      <c r="B26" s="132"/>
      <c r="C26" s="132"/>
      <c r="D26" s="77">
        <f>ROUND(SUM(D15:D25),0)</f>
        <v>651501</v>
      </c>
      <c r="E26" s="92"/>
      <c r="F26" s="77">
        <f>ROUND(SUM(F15:F25),0)</f>
        <v>238798</v>
      </c>
    </row>
    <row r="27" spans="2:6" s="28" customFormat="1" ht="24.95" customHeight="1" thickTop="1" x14ac:dyDescent="0.2">
      <c r="B27" s="40"/>
      <c r="C27" s="36"/>
      <c r="D27" s="36"/>
      <c r="E27" s="36"/>
      <c r="F27" s="39"/>
    </row>
    <row r="28" spans="2:6" s="28" customFormat="1" ht="24.95" customHeight="1" x14ac:dyDescent="0.2">
      <c r="B28" s="40"/>
      <c r="C28" s="36"/>
      <c r="D28" s="36"/>
      <c r="E28" s="36"/>
      <c r="F28" s="39"/>
    </row>
    <row r="29" spans="2:6" s="28" customFormat="1" ht="24.95" customHeight="1" x14ac:dyDescent="0.2">
      <c r="B29" s="40"/>
      <c r="C29" s="36"/>
      <c r="D29" s="36"/>
      <c r="E29" s="36"/>
      <c r="F29" s="39"/>
    </row>
    <row r="30" spans="2:6" s="28" customFormat="1" ht="24.95" customHeight="1" x14ac:dyDescent="0.2">
      <c r="B30" s="40"/>
      <c r="C30" s="36"/>
      <c r="D30" s="36"/>
      <c r="E30" s="36"/>
      <c r="F30" s="39"/>
    </row>
    <row r="31" spans="2:6" s="28" customFormat="1" ht="10.5" customHeight="1" x14ac:dyDescent="0.2">
      <c r="B31" s="40"/>
      <c r="C31" s="36"/>
      <c r="D31" s="36"/>
      <c r="E31" s="36"/>
      <c r="F31" s="39"/>
    </row>
    <row r="32" spans="2:6" s="28" customFormat="1" ht="20.25" customHeight="1" x14ac:dyDescent="0.2">
      <c r="B32" s="101">
        <f>'12-13'!B31:K31+1</f>
        <v>21</v>
      </c>
      <c r="C32" s="101"/>
      <c r="D32" s="101"/>
      <c r="E32" s="101"/>
      <c r="F32" s="101"/>
    </row>
  </sheetData>
  <mergeCells count="24">
    <mergeCell ref="B22:C22"/>
    <mergeCell ref="B23:C23"/>
    <mergeCell ref="B24:C24"/>
    <mergeCell ref="B1:F1"/>
    <mergeCell ref="B2:F2"/>
    <mergeCell ref="B3:F3"/>
    <mergeCell ref="B4:F4"/>
    <mergeCell ref="B14:C14"/>
    <mergeCell ref="B32:F32"/>
    <mergeCell ref="B6:C6"/>
    <mergeCell ref="B7:C7"/>
    <mergeCell ref="B8:C8"/>
    <mergeCell ref="B9:C9"/>
    <mergeCell ref="B10:C10"/>
    <mergeCell ref="B11:C11"/>
    <mergeCell ref="B15:C15"/>
    <mergeCell ref="B16:C16"/>
    <mergeCell ref="B17:C17"/>
    <mergeCell ref="B18:C18"/>
    <mergeCell ref="B19:C19"/>
    <mergeCell ref="B25:C25"/>
    <mergeCell ref="B26:C26"/>
    <mergeCell ref="B20:C20"/>
    <mergeCell ref="B21:C21"/>
  </mergeCells>
  <pageMargins left="0.78740157480314965" right="0.99" top="0.39370078740157483" bottom="0" header="0.39370078740157483" footer="0.19685039370078741"/>
  <pageSetup paperSize="9" firstPageNumber="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5"/>
  <sheetViews>
    <sheetView rightToLeft="1" topLeftCell="A154" workbookViewId="0">
      <selection activeCell="A167" sqref="A167"/>
    </sheetView>
  </sheetViews>
  <sheetFormatPr defaultRowHeight="14.25" x14ac:dyDescent="0.2"/>
  <cols>
    <col min="1" max="1" width="22.125" style="4" customWidth="1"/>
    <col min="2" max="9" width="17.875" style="1" customWidth="1"/>
  </cols>
  <sheetData>
    <row r="1" spans="1:9" ht="15" x14ac:dyDescent="0.25">
      <c r="A1" s="98" t="s">
        <v>37</v>
      </c>
      <c r="B1" s="99"/>
      <c r="C1" s="99"/>
      <c r="D1" s="99"/>
      <c r="E1" s="99"/>
      <c r="F1" s="99"/>
      <c r="G1" s="99"/>
      <c r="H1" s="99"/>
      <c r="I1" s="99"/>
    </row>
    <row r="2" spans="1:9" ht="15" x14ac:dyDescent="0.25">
      <c r="A2" s="98" t="s">
        <v>38</v>
      </c>
      <c r="B2" s="99"/>
      <c r="C2" s="99"/>
      <c r="D2" s="99"/>
      <c r="E2" s="99"/>
      <c r="F2" s="99"/>
      <c r="G2" s="99"/>
      <c r="H2" s="99"/>
      <c r="I2" s="99"/>
    </row>
    <row r="3" spans="1:9" ht="15" x14ac:dyDescent="0.25">
      <c r="A3" s="98" t="s">
        <v>39</v>
      </c>
      <c r="B3" s="99"/>
      <c r="C3" s="99"/>
      <c r="D3" s="99"/>
      <c r="E3" s="99"/>
      <c r="F3" s="99"/>
      <c r="G3" s="99"/>
      <c r="H3" s="99"/>
      <c r="I3" s="99"/>
    </row>
    <row r="4" spans="1:9" ht="15" x14ac:dyDescent="0.25">
      <c r="A4" s="2" t="s">
        <v>27</v>
      </c>
      <c r="B4" s="3" t="s">
        <v>40</v>
      </c>
      <c r="C4" s="3" t="s">
        <v>41</v>
      </c>
      <c r="D4" s="3" t="s">
        <v>42</v>
      </c>
      <c r="E4" s="3" t="s">
        <v>43</v>
      </c>
      <c r="F4" s="3" t="s">
        <v>44</v>
      </c>
      <c r="G4" s="3" t="s">
        <v>45</v>
      </c>
      <c r="H4" s="3" t="s">
        <v>46</v>
      </c>
      <c r="I4" s="3" t="s">
        <v>47</v>
      </c>
    </row>
    <row r="5" spans="1:9" x14ac:dyDescent="0.2">
      <c r="A5" s="4" t="s">
        <v>51</v>
      </c>
      <c r="B5" s="1" t="s">
        <v>52</v>
      </c>
      <c r="C5" s="1" t="s">
        <v>49</v>
      </c>
      <c r="D5" s="1" t="s">
        <v>52</v>
      </c>
      <c r="E5" s="1" t="s">
        <v>49</v>
      </c>
      <c r="F5" s="1" t="s">
        <v>49</v>
      </c>
      <c r="G5" s="1" t="s">
        <v>52</v>
      </c>
      <c r="H5" s="1" t="s">
        <v>49</v>
      </c>
      <c r="I5" s="1" t="s">
        <v>52</v>
      </c>
    </row>
    <row r="6" spans="1:9" x14ac:dyDescent="0.2">
      <c r="A6" s="4" t="s">
        <v>53</v>
      </c>
      <c r="B6" s="1" t="s">
        <v>54</v>
      </c>
      <c r="C6" s="1" t="s">
        <v>49</v>
      </c>
      <c r="D6" s="1" t="s">
        <v>54</v>
      </c>
      <c r="E6" s="1" t="s">
        <v>49</v>
      </c>
      <c r="F6" s="1" t="s">
        <v>49</v>
      </c>
      <c r="G6" s="1" t="s">
        <v>54</v>
      </c>
      <c r="H6" s="1" t="s">
        <v>49</v>
      </c>
      <c r="I6" s="1" t="s">
        <v>54</v>
      </c>
    </row>
    <row r="7" spans="1:9" x14ac:dyDescent="0.2">
      <c r="A7" s="4" t="s">
        <v>55</v>
      </c>
      <c r="B7" s="1" t="s">
        <v>56</v>
      </c>
      <c r="C7" s="1" t="s">
        <v>49</v>
      </c>
      <c r="D7" s="1" t="s">
        <v>56</v>
      </c>
      <c r="E7" s="1" t="s">
        <v>49</v>
      </c>
      <c r="F7" s="1" t="s">
        <v>49</v>
      </c>
      <c r="G7" s="1" t="s">
        <v>56</v>
      </c>
      <c r="H7" s="1" t="s">
        <v>49</v>
      </c>
      <c r="I7" s="1" t="s">
        <v>56</v>
      </c>
    </row>
    <row r="8" spans="1:9" x14ac:dyDescent="0.2">
      <c r="A8" s="4" t="s">
        <v>57</v>
      </c>
      <c r="B8" s="1" t="s">
        <v>56</v>
      </c>
      <c r="C8" s="1" t="s">
        <v>49</v>
      </c>
      <c r="D8" s="1" t="s">
        <v>56</v>
      </c>
      <c r="E8" s="1" t="s">
        <v>49</v>
      </c>
      <c r="F8" s="1" t="s">
        <v>49</v>
      </c>
      <c r="G8" s="1" t="s">
        <v>56</v>
      </c>
      <c r="H8" s="1" t="s">
        <v>49</v>
      </c>
      <c r="I8" s="1" t="s">
        <v>56</v>
      </c>
    </row>
    <row r="9" spans="1:9" x14ac:dyDescent="0.2">
      <c r="A9" s="4" t="s">
        <v>58</v>
      </c>
      <c r="B9" s="1" t="s">
        <v>59</v>
      </c>
      <c r="C9" s="1" t="s">
        <v>49</v>
      </c>
      <c r="D9" s="1" t="s">
        <v>59</v>
      </c>
      <c r="E9" s="1" t="s">
        <v>49</v>
      </c>
      <c r="F9" s="1" t="s">
        <v>49</v>
      </c>
      <c r="G9" s="1" t="s">
        <v>59</v>
      </c>
      <c r="H9" s="1" t="s">
        <v>49</v>
      </c>
      <c r="I9" s="1" t="s">
        <v>59</v>
      </c>
    </row>
    <row r="10" spans="1:9" x14ac:dyDescent="0.2">
      <c r="A10" s="4" t="s">
        <v>60</v>
      </c>
      <c r="B10" s="1" t="s">
        <v>61</v>
      </c>
      <c r="C10" s="1" t="s">
        <v>49</v>
      </c>
      <c r="D10" s="1" t="s">
        <v>61</v>
      </c>
      <c r="E10" s="1" t="s">
        <v>49</v>
      </c>
      <c r="F10" s="1" t="s">
        <v>49</v>
      </c>
      <c r="G10" s="1" t="s">
        <v>61</v>
      </c>
      <c r="H10" s="1" t="s">
        <v>49</v>
      </c>
      <c r="I10" s="1" t="s">
        <v>61</v>
      </c>
    </row>
    <row r="11" spans="1:9" x14ac:dyDescent="0.2">
      <c r="A11" s="4" t="s">
        <v>62</v>
      </c>
      <c r="B11" s="1" t="s">
        <v>49</v>
      </c>
      <c r="C11" s="1" t="s">
        <v>49</v>
      </c>
      <c r="D11" s="1" t="s">
        <v>49</v>
      </c>
      <c r="E11" s="1" t="s">
        <v>63</v>
      </c>
      <c r="F11" s="1" t="s">
        <v>49</v>
      </c>
      <c r="G11" s="1" t="s">
        <v>63</v>
      </c>
      <c r="H11" s="1" t="s">
        <v>49</v>
      </c>
      <c r="I11" s="1" t="s">
        <v>63</v>
      </c>
    </row>
    <row r="12" spans="1:9" x14ac:dyDescent="0.2">
      <c r="A12" s="4" t="s">
        <v>64</v>
      </c>
      <c r="B12" s="1" t="s">
        <v>50</v>
      </c>
      <c r="C12" s="1" t="s">
        <v>49</v>
      </c>
      <c r="D12" s="1" t="s">
        <v>50</v>
      </c>
      <c r="E12" s="1" t="s">
        <v>49</v>
      </c>
      <c r="F12" s="1" t="s">
        <v>50</v>
      </c>
      <c r="G12" s="1" t="s">
        <v>50</v>
      </c>
      <c r="H12" s="1" t="s">
        <v>50</v>
      </c>
      <c r="I12" s="1" t="s">
        <v>49</v>
      </c>
    </row>
    <row r="13" spans="1:9" x14ac:dyDescent="0.2">
      <c r="A13" s="4" t="s">
        <v>65</v>
      </c>
      <c r="B13" s="1" t="s">
        <v>49</v>
      </c>
      <c r="C13" s="1" t="s">
        <v>49</v>
      </c>
      <c r="D13" s="1" t="s">
        <v>49</v>
      </c>
      <c r="E13" s="1" t="s">
        <v>66</v>
      </c>
      <c r="F13" s="1" t="s">
        <v>49</v>
      </c>
      <c r="G13" s="1" t="s">
        <v>66</v>
      </c>
      <c r="H13" s="1" t="s">
        <v>49</v>
      </c>
      <c r="I13" s="1" t="s">
        <v>66</v>
      </c>
    </row>
    <row r="14" spans="1:9" x14ac:dyDescent="0.2">
      <c r="A14" s="4" t="s">
        <v>67</v>
      </c>
      <c r="B14" s="1" t="s">
        <v>49</v>
      </c>
      <c r="C14" s="1" t="s">
        <v>49</v>
      </c>
      <c r="D14" s="1" t="s">
        <v>49</v>
      </c>
      <c r="E14" s="1" t="s">
        <v>66</v>
      </c>
      <c r="F14" s="1" t="s">
        <v>49</v>
      </c>
      <c r="G14" s="1" t="s">
        <v>66</v>
      </c>
      <c r="H14" s="1" t="s">
        <v>49</v>
      </c>
      <c r="I14" s="1" t="s">
        <v>66</v>
      </c>
    </row>
    <row r="15" spans="1:9" x14ac:dyDescent="0.2">
      <c r="A15" s="4" t="s">
        <v>68</v>
      </c>
      <c r="B15" s="1" t="s">
        <v>49</v>
      </c>
      <c r="C15" s="1" t="s">
        <v>49</v>
      </c>
      <c r="D15" s="1" t="s">
        <v>49</v>
      </c>
      <c r="E15" s="1" t="s">
        <v>69</v>
      </c>
      <c r="F15" s="1" t="s">
        <v>49</v>
      </c>
      <c r="G15" s="1" t="s">
        <v>69</v>
      </c>
      <c r="H15" s="1" t="s">
        <v>49</v>
      </c>
      <c r="I15" s="1" t="s">
        <v>69</v>
      </c>
    </row>
    <row r="16" spans="1:9" x14ac:dyDescent="0.2">
      <c r="A16" s="4" t="s">
        <v>70</v>
      </c>
      <c r="B16" s="1" t="s">
        <v>49</v>
      </c>
      <c r="C16" s="1" t="s">
        <v>49</v>
      </c>
      <c r="D16" s="1" t="s">
        <v>49</v>
      </c>
      <c r="E16" s="1" t="s">
        <v>71</v>
      </c>
      <c r="F16" s="1" t="s">
        <v>49</v>
      </c>
      <c r="G16" s="1" t="s">
        <v>71</v>
      </c>
      <c r="H16" s="1" t="s">
        <v>49</v>
      </c>
      <c r="I16" s="1" t="s">
        <v>71</v>
      </c>
    </row>
    <row r="17" spans="1:9" x14ac:dyDescent="0.2">
      <c r="A17" s="4" t="s">
        <v>72</v>
      </c>
      <c r="B17" s="1" t="s">
        <v>49</v>
      </c>
      <c r="C17" s="1" t="s">
        <v>49</v>
      </c>
      <c r="D17" s="1" t="s">
        <v>49</v>
      </c>
      <c r="E17" s="1" t="s">
        <v>73</v>
      </c>
      <c r="F17" s="1" t="s">
        <v>49</v>
      </c>
      <c r="G17" s="1" t="s">
        <v>73</v>
      </c>
      <c r="H17" s="1" t="s">
        <v>49</v>
      </c>
      <c r="I17" s="1" t="s">
        <v>73</v>
      </c>
    </row>
    <row r="18" spans="1:9" x14ac:dyDescent="0.2">
      <c r="A18" s="4" t="s">
        <v>74</v>
      </c>
      <c r="B18" s="1" t="s">
        <v>49</v>
      </c>
      <c r="C18" s="1" t="s">
        <v>49</v>
      </c>
      <c r="D18" s="1" t="s">
        <v>49</v>
      </c>
      <c r="E18" s="1" t="s">
        <v>75</v>
      </c>
      <c r="F18" s="1" t="s">
        <v>49</v>
      </c>
      <c r="G18" s="1" t="s">
        <v>75</v>
      </c>
      <c r="H18" s="1" t="s">
        <v>49</v>
      </c>
      <c r="I18" s="1" t="s">
        <v>75</v>
      </c>
    </row>
    <row r="19" spans="1:9" x14ac:dyDescent="0.2">
      <c r="A19" s="4" t="s">
        <v>76</v>
      </c>
      <c r="B19" s="1" t="s">
        <v>49</v>
      </c>
      <c r="C19" s="1" t="s">
        <v>49</v>
      </c>
      <c r="D19" s="1" t="s">
        <v>49</v>
      </c>
      <c r="E19" s="1" t="s">
        <v>77</v>
      </c>
      <c r="F19" s="1" t="s">
        <v>49</v>
      </c>
      <c r="G19" s="1" t="s">
        <v>77</v>
      </c>
      <c r="H19" s="1" t="s">
        <v>49</v>
      </c>
      <c r="I19" s="1" t="s">
        <v>77</v>
      </c>
    </row>
    <row r="20" spans="1:9" x14ac:dyDescent="0.2">
      <c r="A20" s="4" t="s">
        <v>78</v>
      </c>
      <c r="B20" s="1" t="s">
        <v>49</v>
      </c>
      <c r="C20" s="1" t="s">
        <v>49</v>
      </c>
      <c r="D20" s="1" t="s">
        <v>49</v>
      </c>
      <c r="E20" s="1" t="s">
        <v>63</v>
      </c>
      <c r="F20" s="1" t="s">
        <v>49</v>
      </c>
      <c r="G20" s="1" t="s">
        <v>63</v>
      </c>
      <c r="H20" s="1" t="s">
        <v>49</v>
      </c>
      <c r="I20" s="1" t="s">
        <v>63</v>
      </c>
    </row>
    <row r="21" spans="1:9" x14ac:dyDescent="0.2">
      <c r="A21" s="4" t="s">
        <v>79</v>
      </c>
      <c r="B21" s="1" t="s">
        <v>80</v>
      </c>
      <c r="C21" s="1" t="s">
        <v>49</v>
      </c>
      <c r="D21" s="1" t="s">
        <v>80</v>
      </c>
      <c r="E21" s="1" t="s">
        <v>49</v>
      </c>
      <c r="F21" s="1" t="s">
        <v>49</v>
      </c>
      <c r="G21" s="1" t="s">
        <v>80</v>
      </c>
      <c r="H21" s="1" t="s">
        <v>49</v>
      </c>
      <c r="I21" s="1" t="s">
        <v>80</v>
      </c>
    </row>
    <row r="22" spans="1:9" x14ac:dyDescent="0.2">
      <c r="A22" s="4" t="s">
        <v>81</v>
      </c>
      <c r="B22" s="1" t="s">
        <v>82</v>
      </c>
      <c r="C22" s="1" t="s">
        <v>49</v>
      </c>
      <c r="D22" s="1" t="s">
        <v>82</v>
      </c>
      <c r="E22" s="1" t="s">
        <v>49</v>
      </c>
      <c r="F22" s="1" t="s">
        <v>49</v>
      </c>
      <c r="G22" s="1" t="s">
        <v>82</v>
      </c>
      <c r="H22" s="1" t="s">
        <v>49</v>
      </c>
      <c r="I22" s="1" t="s">
        <v>82</v>
      </c>
    </row>
    <row r="23" spans="1:9" x14ac:dyDescent="0.2">
      <c r="A23" s="4" t="s">
        <v>84</v>
      </c>
      <c r="B23" s="1" t="s">
        <v>85</v>
      </c>
      <c r="C23" s="1" t="s">
        <v>49</v>
      </c>
      <c r="D23" s="1" t="s">
        <v>85</v>
      </c>
      <c r="E23" s="1" t="s">
        <v>49</v>
      </c>
      <c r="F23" s="1" t="s">
        <v>49</v>
      </c>
      <c r="G23" s="1" t="s">
        <v>85</v>
      </c>
      <c r="H23" s="1" t="s">
        <v>49</v>
      </c>
      <c r="I23" s="1" t="s">
        <v>85</v>
      </c>
    </row>
    <row r="24" spans="1:9" x14ac:dyDescent="0.2">
      <c r="A24" s="4" t="s">
        <v>86</v>
      </c>
      <c r="B24" s="1" t="s">
        <v>87</v>
      </c>
      <c r="C24" s="1" t="s">
        <v>49</v>
      </c>
      <c r="D24" s="1" t="s">
        <v>87</v>
      </c>
      <c r="E24" s="1" t="s">
        <v>83</v>
      </c>
      <c r="F24" s="1" t="s">
        <v>49</v>
      </c>
      <c r="G24" s="1" t="s">
        <v>88</v>
      </c>
      <c r="H24" s="1" t="s">
        <v>49</v>
      </c>
      <c r="I24" s="1" t="s">
        <v>88</v>
      </c>
    </row>
    <row r="25" spans="1:9" x14ac:dyDescent="0.2">
      <c r="A25" s="4" t="s">
        <v>92</v>
      </c>
      <c r="B25" s="1" t="s">
        <v>49</v>
      </c>
      <c r="C25" s="1" t="s">
        <v>49</v>
      </c>
      <c r="D25" s="1" t="s">
        <v>49</v>
      </c>
      <c r="E25" s="1" t="s">
        <v>89</v>
      </c>
      <c r="F25" s="1" t="s">
        <v>90</v>
      </c>
      <c r="G25" s="1" t="s">
        <v>89</v>
      </c>
      <c r="H25" s="1" t="s">
        <v>90</v>
      </c>
      <c r="I25" s="1" t="s">
        <v>91</v>
      </c>
    </row>
    <row r="26" spans="1:9" x14ac:dyDescent="0.2">
      <c r="A26" s="4" t="s">
        <v>93</v>
      </c>
      <c r="B26" s="1" t="s">
        <v>94</v>
      </c>
      <c r="C26" s="1" t="s">
        <v>49</v>
      </c>
      <c r="D26" s="1" t="s">
        <v>94</v>
      </c>
      <c r="E26" s="1" t="s">
        <v>95</v>
      </c>
      <c r="F26" s="1" t="s">
        <v>96</v>
      </c>
      <c r="G26" s="1" t="s">
        <v>97</v>
      </c>
      <c r="H26" s="1" t="s">
        <v>96</v>
      </c>
      <c r="I26" s="1" t="s">
        <v>98</v>
      </c>
    </row>
    <row r="27" spans="1:9" x14ac:dyDescent="0.2">
      <c r="A27" s="4" t="s">
        <v>99</v>
      </c>
      <c r="B27" s="1" t="s">
        <v>100</v>
      </c>
      <c r="C27" s="1" t="s">
        <v>49</v>
      </c>
      <c r="D27" s="1" t="s">
        <v>100</v>
      </c>
      <c r="E27" s="1" t="s">
        <v>101</v>
      </c>
      <c r="F27" s="1" t="s">
        <v>102</v>
      </c>
      <c r="G27" s="1" t="s">
        <v>103</v>
      </c>
      <c r="H27" s="1" t="s">
        <v>102</v>
      </c>
      <c r="I27" s="1" t="s">
        <v>104</v>
      </c>
    </row>
    <row r="28" spans="1:9" x14ac:dyDescent="0.2">
      <c r="A28" s="4" t="s">
        <v>105</v>
      </c>
      <c r="B28" s="1" t="s">
        <v>106</v>
      </c>
      <c r="C28" s="1" t="s">
        <v>49</v>
      </c>
      <c r="D28" s="1" t="s">
        <v>106</v>
      </c>
      <c r="E28" s="1" t="s">
        <v>107</v>
      </c>
      <c r="F28" s="1" t="s">
        <v>108</v>
      </c>
      <c r="G28" s="1" t="s">
        <v>109</v>
      </c>
      <c r="H28" s="1" t="s">
        <v>108</v>
      </c>
      <c r="I28" s="1" t="s">
        <v>110</v>
      </c>
    </row>
    <row r="29" spans="1:9" x14ac:dyDescent="0.2">
      <c r="A29" s="4" t="s">
        <v>111</v>
      </c>
      <c r="B29" s="1" t="s">
        <v>112</v>
      </c>
      <c r="C29" s="1" t="s">
        <v>49</v>
      </c>
      <c r="D29" s="1" t="s">
        <v>112</v>
      </c>
      <c r="E29" s="1" t="s">
        <v>113</v>
      </c>
      <c r="F29" s="1" t="s">
        <v>114</v>
      </c>
      <c r="G29" s="1" t="s">
        <v>115</v>
      </c>
      <c r="H29" s="1" t="s">
        <v>114</v>
      </c>
      <c r="I29" s="1" t="s">
        <v>116</v>
      </c>
    </row>
    <row r="30" spans="1:9" x14ac:dyDescent="0.2">
      <c r="A30" s="4" t="s">
        <v>117</v>
      </c>
      <c r="B30" s="1" t="s">
        <v>49</v>
      </c>
      <c r="C30" s="1" t="s">
        <v>49</v>
      </c>
      <c r="D30" s="1" t="s">
        <v>49</v>
      </c>
      <c r="E30" s="1" t="s">
        <v>118</v>
      </c>
      <c r="F30" s="1" t="s">
        <v>119</v>
      </c>
      <c r="G30" s="1" t="s">
        <v>118</v>
      </c>
      <c r="H30" s="1" t="s">
        <v>119</v>
      </c>
      <c r="I30" s="1" t="s">
        <v>120</v>
      </c>
    </row>
    <row r="31" spans="1:9" x14ac:dyDescent="0.2">
      <c r="A31" s="4" t="s">
        <v>121</v>
      </c>
      <c r="B31" s="1" t="s">
        <v>122</v>
      </c>
      <c r="C31" s="1" t="s">
        <v>49</v>
      </c>
      <c r="D31" s="1" t="s">
        <v>122</v>
      </c>
      <c r="E31" s="1" t="s">
        <v>123</v>
      </c>
      <c r="F31" s="1" t="s">
        <v>124</v>
      </c>
      <c r="G31" s="1" t="s">
        <v>125</v>
      </c>
      <c r="H31" s="1" t="s">
        <v>124</v>
      </c>
      <c r="I31" s="1" t="s">
        <v>126</v>
      </c>
    </row>
    <row r="32" spans="1:9" x14ac:dyDescent="0.2">
      <c r="A32" s="4" t="s">
        <v>127</v>
      </c>
      <c r="B32" s="1" t="s">
        <v>49</v>
      </c>
      <c r="C32" s="1" t="s">
        <v>48</v>
      </c>
      <c r="D32" s="1" t="s">
        <v>128</v>
      </c>
      <c r="E32" s="1" t="s">
        <v>129</v>
      </c>
      <c r="F32" s="1" t="s">
        <v>130</v>
      </c>
      <c r="G32" s="1" t="s">
        <v>129</v>
      </c>
      <c r="H32" s="1" t="s">
        <v>131</v>
      </c>
      <c r="I32" s="1" t="s">
        <v>132</v>
      </c>
    </row>
    <row r="33" spans="1:9" x14ac:dyDescent="0.2">
      <c r="A33" s="4" t="s">
        <v>133</v>
      </c>
      <c r="B33" s="1" t="s">
        <v>49</v>
      </c>
      <c r="C33" s="1" t="s">
        <v>49</v>
      </c>
      <c r="D33" s="1" t="s">
        <v>49</v>
      </c>
      <c r="E33" s="1" t="s">
        <v>134</v>
      </c>
      <c r="F33" s="1" t="s">
        <v>134</v>
      </c>
      <c r="G33" s="1" t="s">
        <v>134</v>
      </c>
      <c r="H33" s="1" t="s">
        <v>134</v>
      </c>
      <c r="I33" s="1" t="s">
        <v>49</v>
      </c>
    </row>
    <row r="34" spans="1:9" x14ac:dyDescent="0.2">
      <c r="A34" s="4" t="s">
        <v>135</v>
      </c>
      <c r="B34" s="1" t="s">
        <v>49</v>
      </c>
      <c r="C34" s="1" t="s">
        <v>49</v>
      </c>
      <c r="D34" s="1" t="s">
        <v>49</v>
      </c>
      <c r="E34" s="1" t="s">
        <v>136</v>
      </c>
      <c r="F34" s="1" t="s">
        <v>136</v>
      </c>
      <c r="G34" s="1" t="s">
        <v>136</v>
      </c>
      <c r="H34" s="1" t="s">
        <v>136</v>
      </c>
      <c r="I34" s="1" t="s">
        <v>49</v>
      </c>
    </row>
    <row r="35" spans="1:9" x14ac:dyDescent="0.2">
      <c r="A35" s="4" t="s">
        <v>137</v>
      </c>
      <c r="B35" s="1" t="s">
        <v>49</v>
      </c>
      <c r="C35" s="1" t="s">
        <v>49</v>
      </c>
      <c r="D35" s="1" t="s">
        <v>49</v>
      </c>
      <c r="E35" s="1" t="s">
        <v>138</v>
      </c>
      <c r="F35" s="1" t="s">
        <v>139</v>
      </c>
      <c r="G35" s="1" t="s">
        <v>138</v>
      </c>
      <c r="H35" s="1" t="s">
        <v>139</v>
      </c>
      <c r="I35" s="1" t="s">
        <v>140</v>
      </c>
    </row>
    <row r="36" spans="1:9" x14ac:dyDescent="0.2">
      <c r="A36" s="4" t="s">
        <v>141</v>
      </c>
      <c r="B36" s="1" t="s">
        <v>49</v>
      </c>
      <c r="C36" s="1" t="s">
        <v>49</v>
      </c>
      <c r="D36" s="1" t="s">
        <v>49</v>
      </c>
      <c r="E36" s="1" t="s">
        <v>142</v>
      </c>
      <c r="F36" s="1" t="s">
        <v>142</v>
      </c>
      <c r="G36" s="1" t="s">
        <v>142</v>
      </c>
      <c r="H36" s="1" t="s">
        <v>142</v>
      </c>
      <c r="I36" s="1" t="s">
        <v>49</v>
      </c>
    </row>
    <row r="37" spans="1:9" x14ac:dyDescent="0.2">
      <c r="A37" s="4" t="s">
        <v>143</v>
      </c>
      <c r="B37" s="1" t="s">
        <v>49</v>
      </c>
      <c r="C37" s="1" t="s">
        <v>49</v>
      </c>
      <c r="D37" s="1" t="s">
        <v>49</v>
      </c>
      <c r="E37" s="1" t="s">
        <v>144</v>
      </c>
      <c r="F37" s="1" t="s">
        <v>145</v>
      </c>
      <c r="G37" s="1" t="s">
        <v>144</v>
      </c>
      <c r="H37" s="1" t="s">
        <v>145</v>
      </c>
      <c r="I37" s="1" t="s">
        <v>146</v>
      </c>
    </row>
    <row r="38" spans="1:9" x14ac:dyDescent="0.2">
      <c r="A38" s="4" t="s">
        <v>147</v>
      </c>
      <c r="B38" s="1" t="s">
        <v>49</v>
      </c>
      <c r="C38" s="1" t="s">
        <v>49</v>
      </c>
      <c r="D38" s="1" t="s">
        <v>49</v>
      </c>
      <c r="E38" s="1" t="s">
        <v>148</v>
      </c>
      <c r="F38" s="1" t="s">
        <v>149</v>
      </c>
      <c r="G38" s="1" t="s">
        <v>148</v>
      </c>
      <c r="H38" s="1" t="s">
        <v>149</v>
      </c>
      <c r="I38" s="1" t="s">
        <v>150</v>
      </c>
    </row>
    <row r="39" spans="1:9" x14ac:dyDescent="0.2">
      <c r="A39" s="4" t="s">
        <v>151</v>
      </c>
      <c r="B39" s="1" t="s">
        <v>49</v>
      </c>
      <c r="C39" s="1" t="s">
        <v>49</v>
      </c>
      <c r="D39" s="1" t="s">
        <v>49</v>
      </c>
      <c r="E39" s="1" t="s">
        <v>152</v>
      </c>
      <c r="F39" s="1" t="s">
        <v>152</v>
      </c>
      <c r="G39" s="1" t="s">
        <v>152</v>
      </c>
      <c r="H39" s="1" t="s">
        <v>152</v>
      </c>
      <c r="I39" s="1" t="s">
        <v>49</v>
      </c>
    </row>
    <row r="40" spans="1:9" x14ac:dyDescent="0.2">
      <c r="A40" s="4" t="s">
        <v>153</v>
      </c>
      <c r="B40" s="1" t="s">
        <v>49</v>
      </c>
      <c r="C40" s="1" t="s">
        <v>49</v>
      </c>
      <c r="D40" s="1" t="s">
        <v>49</v>
      </c>
      <c r="E40" s="1" t="s">
        <v>154</v>
      </c>
      <c r="F40" s="1" t="s">
        <v>154</v>
      </c>
      <c r="G40" s="1" t="s">
        <v>154</v>
      </c>
      <c r="H40" s="1" t="s">
        <v>154</v>
      </c>
      <c r="I40" s="1" t="s">
        <v>49</v>
      </c>
    </row>
    <row r="41" spans="1:9" x14ac:dyDescent="0.2">
      <c r="A41" s="4" t="s">
        <v>160</v>
      </c>
      <c r="B41" s="1" t="s">
        <v>155</v>
      </c>
      <c r="C41" s="1" t="s">
        <v>49</v>
      </c>
      <c r="D41" s="1" t="s">
        <v>155</v>
      </c>
      <c r="E41" s="1" t="s">
        <v>156</v>
      </c>
      <c r="F41" s="1" t="s">
        <v>157</v>
      </c>
      <c r="G41" s="1" t="s">
        <v>158</v>
      </c>
      <c r="H41" s="1" t="s">
        <v>157</v>
      </c>
      <c r="I41" s="1" t="s">
        <v>159</v>
      </c>
    </row>
    <row r="42" spans="1:9" x14ac:dyDescent="0.2">
      <c r="A42" s="4" t="s">
        <v>161</v>
      </c>
      <c r="B42" s="1" t="s">
        <v>162</v>
      </c>
      <c r="C42" s="1" t="s">
        <v>49</v>
      </c>
      <c r="D42" s="1" t="s">
        <v>162</v>
      </c>
      <c r="E42" s="1" t="s">
        <v>163</v>
      </c>
      <c r="F42" s="1" t="s">
        <v>164</v>
      </c>
      <c r="G42" s="1" t="s">
        <v>165</v>
      </c>
      <c r="H42" s="1" t="s">
        <v>164</v>
      </c>
      <c r="I42" s="1" t="s">
        <v>166</v>
      </c>
    </row>
    <row r="43" spans="1:9" x14ac:dyDescent="0.2">
      <c r="A43" s="4" t="s">
        <v>167</v>
      </c>
      <c r="B43" s="1" t="s">
        <v>168</v>
      </c>
      <c r="C43" s="1" t="s">
        <v>49</v>
      </c>
      <c r="D43" s="1" t="s">
        <v>168</v>
      </c>
      <c r="E43" s="1" t="s">
        <v>169</v>
      </c>
      <c r="F43" s="1" t="s">
        <v>170</v>
      </c>
      <c r="G43" s="1" t="s">
        <v>171</v>
      </c>
      <c r="H43" s="1" t="s">
        <v>170</v>
      </c>
      <c r="I43" s="1" t="s">
        <v>172</v>
      </c>
    </row>
    <row r="44" spans="1:9" x14ac:dyDescent="0.2">
      <c r="A44" s="4" t="s">
        <v>173</v>
      </c>
      <c r="B44" s="1" t="s">
        <v>174</v>
      </c>
      <c r="C44" s="1" t="s">
        <v>49</v>
      </c>
      <c r="D44" s="1" t="s">
        <v>174</v>
      </c>
      <c r="E44" s="1" t="s">
        <v>175</v>
      </c>
      <c r="F44" s="1" t="s">
        <v>176</v>
      </c>
      <c r="G44" s="1" t="s">
        <v>177</v>
      </c>
      <c r="H44" s="1" t="s">
        <v>176</v>
      </c>
      <c r="I44" s="1" t="s">
        <v>178</v>
      </c>
    </row>
    <row r="45" spans="1:9" x14ac:dyDescent="0.2">
      <c r="A45" s="4" t="s">
        <v>179</v>
      </c>
      <c r="B45" s="1" t="s">
        <v>180</v>
      </c>
      <c r="C45" s="1" t="s">
        <v>49</v>
      </c>
      <c r="D45" s="1" t="s">
        <v>180</v>
      </c>
      <c r="E45" s="1" t="s">
        <v>181</v>
      </c>
      <c r="F45" s="1" t="s">
        <v>182</v>
      </c>
      <c r="G45" s="1" t="s">
        <v>183</v>
      </c>
      <c r="H45" s="1" t="s">
        <v>182</v>
      </c>
      <c r="I45" s="1" t="s">
        <v>184</v>
      </c>
    </row>
    <row r="46" spans="1:9" x14ac:dyDescent="0.2">
      <c r="A46" s="4" t="s">
        <v>185</v>
      </c>
      <c r="B46" s="1" t="s">
        <v>186</v>
      </c>
      <c r="C46" s="1" t="s">
        <v>49</v>
      </c>
      <c r="D46" s="1" t="s">
        <v>186</v>
      </c>
      <c r="E46" s="1" t="s">
        <v>49</v>
      </c>
      <c r="F46" s="1" t="s">
        <v>187</v>
      </c>
      <c r="G46" s="1" t="s">
        <v>186</v>
      </c>
      <c r="H46" s="1" t="s">
        <v>187</v>
      </c>
      <c r="I46" s="1" t="s">
        <v>188</v>
      </c>
    </row>
    <row r="47" spans="1:9" x14ac:dyDescent="0.2">
      <c r="A47" s="4" t="s">
        <v>189</v>
      </c>
      <c r="B47" s="1" t="s">
        <v>190</v>
      </c>
      <c r="C47" s="1" t="s">
        <v>49</v>
      </c>
      <c r="D47" s="1" t="s">
        <v>190</v>
      </c>
      <c r="E47" s="1" t="s">
        <v>191</v>
      </c>
      <c r="F47" s="1" t="s">
        <v>192</v>
      </c>
      <c r="G47" s="1" t="s">
        <v>193</v>
      </c>
      <c r="H47" s="1" t="s">
        <v>192</v>
      </c>
      <c r="I47" s="1" t="s">
        <v>194</v>
      </c>
    </row>
    <row r="48" spans="1:9" x14ac:dyDescent="0.2">
      <c r="A48" s="4" t="s">
        <v>195</v>
      </c>
      <c r="B48" s="1" t="s">
        <v>196</v>
      </c>
      <c r="C48" s="1" t="s">
        <v>49</v>
      </c>
      <c r="D48" s="1" t="s">
        <v>196</v>
      </c>
      <c r="E48" s="1" t="s">
        <v>49</v>
      </c>
      <c r="F48" s="1" t="s">
        <v>196</v>
      </c>
      <c r="G48" s="1" t="s">
        <v>196</v>
      </c>
      <c r="H48" s="1" t="s">
        <v>196</v>
      </c>
      <c r="I48" s="1" t="s">
        <v>49</v>
      </c>
    </row>
    <row r="49" spans="1:9" x14ac:dyDescent="0.2">
      <c r="A49" s="4" t="s">
        <v>197</v>
      </c>
      <c r="B49" s="1" t="s">
        <v>198</v>
      </c>
      <c r="C49" s="1" t="s">
        <v>49</v>
      </c>
      <c r="D49" s="1" t="s">
        <v>198</v>
      </c>
      <c r="E49" s="1" t="s">
        <v>49</v>
      </c>
      <c r="F49" s="1" t="s">
        <v>198</v>
      </c>
      <c r="G49" s="1" t="s">
        <v>198</v>
      </c>
      <c r="H49" s="1" t="s">
        <v>198</v>
      </c>
      <c r="I49" s="1" t="s">
        <v>49</v>
      </c>
    </row>
    <row r="50" spans="1:9" x14ac:dyDescent="0.2">
      <c r="A50" s="4" t="s">
        <v>199</v>
      </c>
      <c r="B50" s="1" t="s">
        <v>200</v>
      </c>
      <c r="C50" s="1" t="s">
        <v>49</v>
      </c>
      <c r="D50" s="1" t="s">
        <v>200</v>
      </c>
      <c r="E50" s="1" t="s">
        <v>49</v>
      </c>
      <c r="F50" s="1" t="s">
        <v>200</v>
      </c>
      <c r="G50" s="1" t="s">
        <v>200</v>
      </c>
      <c r="H50" s="1" t="s">
        <v>200</v>
      </c>
      <c r="I50" s="1" t="s">
        <v>49</v>
      </c>
    </row>
    <row r="51" spans="1:9" x14ac:dyDescent="0.2">
      <c r="A51" s="4" t="s">
        <v>201</v>
      </c>
      <c r="B51" s="1" t="s">
        <v>202</v>
      </c>
      <c r="C51" s="1" t="s">
        <v>49</v>
      </c>
      <c r="D51" s="1" t="s">
        <v>202</v>
      </c>
      <c r="E51" s="1" t="s">
        <v>203</v>
      </c>
      <c r="F51" s="1" t="s">
        <v>204</v>
      </c>
      <c r="G51" s="1" t="s">
        <v>205</v>
      </c>
      <c r="H51" s="1" t="s">
        <v>204</v>
      </c>
      <c r="I51" s="1" t="s">
        <v>206</v>
      </c>
    </row>
    <row r="52" spans="1:9" x14ac:dyDescent="0.2">
      <c r="A52" s="4" t="s">
        <v>207</v>
      </c>
      <c r="B52" s="1" t="s">
        <v>208</v>
      </c>
      <c r="C52" s="1" t="s">
        <v>49</v>
      </c>
      <c r="D52" s="1" t="s">
        <v>208</v>
      </c>
      <c r="E52" s="1" t="s">
        <v>209</v>
      </c>
      <c r="F52" s="1" t="s">
        <v>210</v>
      </c>
      <c r="G52" s="1" t="s">
        <v>211</v>
      </c>
      <c r="H52" s="1" t="s">
        <v>210</v>
      </c>
      <c r="I52" s="1" t="s">
        <v>212</v>
      </c>
    </row>
    <row r="53" spans="1:9" x14ac:dyDescent="0.2">
      <c r="A53" s="4" t="s">
        <v>213</v>
      </c>
      <c r="B53" s="1" t="s">
        <v>49</v>
      </c>
      <c r="C53" s="1" t="s">
        <v>49</v>
      </c>
      <c r="D53" s="1" t="s">
        <v>49</v>
      </c>
      <c r="E53" s="1" t="s">
        <v>214</v>
      </c>
      <c r="F53" s="1" t="s">
        <v>215</v>
      </c>
      <c r="G53" s="1" t="s">
        <v>214</v>
      </c>
      <c r="H53" s="1" t="s">
        <v>215</v>
      </c>
      <c r="I53" s="1" t="s">
        <v>216</v>
      </c>
    </row>
    <row r="54" spans="1:9" x14ac:dyDescent="0.2">
      <c r="A54" s="4" t="s">
        <v>217</v>
      </c>
      <c r="B54" s="1" t="s">
        <v>218</v>
      </c>
      <c r="C54" s="1" t="s">
        <v>49</v>
      </c>
      <c r="D54" s="1" t="s">
        <v>218</v>
      </c>
      <c r="E54" s="1" t="s">
        <v>219</v>
      </c>
      <c r="F54" s="1" t="s">
        <v>220</v>
      </c>
      <c r="G54" s="1" t="s">
        <v>220</v>
      </c>
      <c r="H54" s="1" t="s">
        <v>220</v>
      </c>
      <c r="I54" s="1" t="s">
        <v>49</v>
      </c>
    </row>
    <row r="55" spans="1:9" x14ac:dyDescent="0.2">
      <c r="A55" s="4" t="s">
        <v>221</v>
      </c>
      <c r="B55" s="1" t="s">
        <v>222</v>
      </c>
      <c r="C55" s="1" t="s">
        <v>49</v>
      </c>
      <c r="D55" s="1" t="s">
        <v>222</v>
      </c>
      <c r="E55" s="1" t="s">
        <v>223</v>
      </c>
      <c r="F55" s="1" t="s">
        <v>224</v>
      </c>
      <c r="G55" s="1" t="s">
        <v>224</v>
      </c>
      <c r="H55" s="1" t="s">
        <v>224</v>
      </c>
      <c r="I55" s="1" t="s">
        <v>49</v>
      </c>
    </row>
    <row r="56" spans="1:9" x14ac:dyDescent="0.2">
      <c r="A56" s="4" t="s">
        <v>225</v>
      </c>
      <c r="B56" s="1" t="s">
        <v>49</v>
      </c>
      <c r="C56" s="1" t="s">
        <v>49</v>
      </c>
      <c r="D56" s="1" t="s">
        <v>49</v>
      </c>
      <c r="E56" s="1" t="s">
        <v>226</v>
      </c>
      <c r="F56" s="1" t="s">
        <v>226</v>
      </c>
      <c r="G56" s="1" t="s">
        <v>226</v>
      </c>
      <c r="H56" s="1" t="s">
        <v>226</v>
      </c>
      <c r="I56" s="1" t="s">
        <v>49</v>
      </c>
    </row>
    <row r="57" spans="1:9" x14ac:dyDescent="0.2">
      <c r="A57" s="4" t="s">
        <v>227</v>
      </c>
      <c r="B57" s="1" t="s">
        <v>49</v>
      </c>
      <c r="C57" s="1" t="s">
        <v>49</v>
      </c>
      <c r="D57" s="1" t="s">
        <v>49</v>
      </c>
      <c r="E57" s="1" t="s">
        <v>219</v>
      </c>
      <c r="F57" s="1" t="s">
        <v>228</v>
      </c>
      <c r="G57" s="1" t="s">
        <v>219</v>
      </c>
      <c r="H57" s="1" t="s">
        <v>228</v>
      </c>
      <c r="I57" s="1" t="s">
        <v>223</v>
      </c>
    </row>
    <row r="58" spans="1:9" x14ac:dyDescent="0.2">
      <c r="A58" s="4" t="s">
        <v>229</v>
      </c>
      <c r="B58" s="1" t="s">
        <v>49</v>
      </c>
      <c r="C58" s="1" t="s">
        <v>49</v>
      </c>
      <c r="D58" s="1" t="s">
        <v>49</v>
      </c>
      <c r="E58" s="1" t="s">
        <v>230</v>
      </c>
      <c r="F58" s="1" t="s">
        <v>231</v>
      </c>
      <c r="G58" s="1" t="s">
        <v>230</v>
      </c>
      <c r="H58" s="1" t="s">
        <v>231</v>
      </c>
      <c r="I58" s="1" t="s">
        <v>232</v>
      </c>
    </row>
    <row r="59" spans="1:9" x14ac:dyDescent="0.2">
      <c r="A59" s="4" t="s">
        <v>233</v>
      </c>
      <c r="B59" s="1" t="s">
        <v>49</v>
      </c>
      <c r="C59" s="1" t="s">
        <v>49</v>
      </c>
      <c r="D59" s="1" t="s">
        <v>49</v>
      </c>
      <c r="E59" s="1" t="s">
        <v>200</v>
      </c>
      <c r="F59" s="1" t="s">
        <v>200</v>
      </c>
      <c r="G59" s="1" t="s">
        <v>200</v>
      </c>
      <c r="H59" s="1" t="s">
        <v>200</v>
      </c>
      <c r="I59" s="1" t="s">
        <v>49</v>
      </c>
    </row>
    <row r="60" spans="1:9" x14ac:dyDescent="0.2">
      <c r="A60" s="4" t="s">
        <v>234</v>
      </c>
      <c r="B60" s="1" t="s">
        <v>49</v>
      </c>
      <c r="C60" s="1" t="s">
        <v>49</v>
      </c>
      <c r="D60" s="1" t="s">
        <v>49</v>
      </c>
      <c r="E60" s="1" t="s">
        <v>235</v>
      </c>
      <c r="F60" s="1" t="s">
        <v>235</v>
      </c>
      <c r="G60" s="1" t="s">
        <v>235</v>
      </c>
      <c r="H60" s="1" t="s">
        <v>235</v>
      </c>
      <c r="I60" s="1" t="s">
        <v>49</v>
      </c>
    </row>
    <row r="61" spans="1:9" x14ac:dyDescent="0.2">
      <c r="A61" s="4" t="s">
        <v>236</v>
      </c>
      <c r="B61" s="1" t="s">
        <v>49</v>
      </c>
      <c r="C61" s="1" t="s">
        <v>49</v>
      </c>
      <c r="D61" s="1" t="s">
        <v>49</v>
      </c>
      <c r="E61" s="1" t="s">
        <v>237</v>
      </c>
      <c r="F61" s="1" t="s">
        <v>238</v>
      </c>
      <c r="G61" s="1" t="s">
        <v>237</v>
      </c>
      <c r="H61" s="1" t="s">
        <v>238</v>
      </c>
      <c r="I61" s="1" t="s">
        <v>239</v>
      </c>
    </row>
    <row r="62" spans="1:9" x14ac:dyDescent="0.2">
      <c r="A62" s="4" t="s">
        <v>240</v>
      </c>
      <c r="B62" s="1" t="s">
        <v>49</v>
      </c>
      <c r="C62" s="1" t="s">
        <v>49</v>
      </c>
      <c r="D62" s="1" t="s">
        <v>49</v>
      </c>
      <c r="E62" s="1" t="s">
        <v>219</v>
      </c>
      <c r="F62" s="1" t="s">
        <v>241</v>
      </c>
      <c r="G62" s="1" t="s">
        <v>219</v>
      </c>
      <c r="H62" s="1" t="s">
        <v>241</v>
      </c>
      <c r="I62" s="1" t="s">
        <v>200</v>
      </c>
    </row>
    <row r="63" spans="1:9" x14ac:dyDescent="0.2">
      <c r="A63" s="4" t="s">
        <v>242</v>
      </c>
      <c r="B63" s="1" t="s">
        <v>49</v>
      </c>
      <c r="C63" s="1" t="s">
        <v>49</v>
      </c>
      <c r="D63" s="1" t="s">
        <v>49</v>
      </c>
      <c r="E63" s="1" t="s">
        <v>219</v>
      </c>
      <c r="F63" s="1" t="s">
        <v>241</v>
      </c>
      <c r="G63" s="1" t="s">
        <v>219</v>
      </c>
      <c r="H63" s="1" t="s">
        <v>241</v>
      </c>
      <c r="I63" s="1" t="s">
        <v>200</v>
      </c>
    </row>
    <row r="64" spans="1:9" x14ac:dyDescent="0.2">
      <c r="A64" s="4" t="s">
        <v>243</v>
      </c>
      <c r="B64" s="1" t="s">
        <v>49</v>
      </c>
      <c r="C64" s="1" t="s">
        <v>49</v>
      </c>
      <c r="D64" s="1" t="s">
        <v>49</v>
      </c>
      <c r="E64" s="1" t="s">
        <v>244</v>
      </c>
      <c r="F64" s="1" t="s">
        <v>219</v>
      </c>
      <c r="G64" s="1" t="s">
        <v>244</v>
      </c>
      <c r="H64" s="1" t="s">
        <v>219</v>
      </c>
      <c r="I64" s="1" t="s">
        <v>219</v>
      </c>
    </row>
    <row r="65" spans="1:9" x14ac:dyDescent="0.2">
      <c r="A65" s="4" t="s">
        <v>245</v>
      </c>
      <c r="B65" s="1" t="s">
        <v>49</v>
      </c>
      <c r="C65" s="1" t="s">
        <v>49</v>
      </c>
      <c r="D65" s="1" t="s">
        <v>49</v>
      </c>
      <c r="E65" s="1" t="s">
        <v>241</v>
      </c>
      <c r="F65" s="1" t="s">
        <v>241</v>
      </c>
      <c r="G65" s="1" t="s">
        <v>241</v>
      </c>
      <c r="H65" s="1" t="s">
        <v>241</v>
      </c>
      <c r="I65" s="1" t="s">
        <v>49</v>
      </c>
    </row>
    <row r="66" spans="1:9" x14ac:dyDescent="0.2">
      <c r="A66" s="4" t="s">
        <v>246</v>
      </c>
      <c r="B66" s="1" t="s">
        <v>49</v>
      </c>
      <c r="C66" s="1" t="s">
        <v>49</v>
      </c>
      <c r="D66" s="1" t="s">
        <v>49</v>
      </c>
      <c r="E66" s="1" t="s">
        <v>241</v>
      </c>
      <c r="F66" s="1" t="s">
        <v>49</v>
      </c>
      <c r="G66" s="1" t="s">
        <v>241</v>
      </c>
      <c r="H66" s="1" t="s">
        <v>49</v>
      </c>
      <c r="I66" s="1" t="s">
        <v>241</v>
      </c>
    </row>
    <row r="67" spans="1:9" x14ac:dyDescent="0.2">
      <c r="A67" s="4" t="s">
        <v>247</v>
      </c>
      <c r="B67" s="1" t="s">
        <v>49</v>
      </c>
      <c r="C67" s="1" t="s">
        <v>49</v>
      </c>
      <c r="D67" s="1" t="s">
        <v>49</v>
      </c>
      <c r="E67" s="1" t="s">
        <v>241</v>
      </c>
      <c r="F67" s="1" t="s">
        <v>49</v>
      </c>
      <c r="G67" s="1" t="s">
        <v>241</v>
      </c>
      <c r="H67" s="1" t="s">
        <v>49</v>
      </c>
      <c r="I67" s="1" t="s">
        <v>241</v>
      </c>
    </row>
    <row r="68" spans="1:9" x14ac:dyDescent="0.2">
      <c r="A68" s="4" t="s">
        <v>248</v>
      </c>
      <c r="B68" s="1" t="s">
        <v>49</v>
      </c>
      <c r="C68" s="1" t="s">
        <v>49</v>
      </c>
      <c r="D68" s="1" t="s">
        <v>49</v>
      </c>
      <c r="E68" s="1" t="s">
        <v>219</v>
      </c>
      <c r="F68" s="1" t="s">
        <v>49</v>
      </c>
      <c r="G68" s="1" t="s">
        <v>219</v>
      </c>
      <c r="H68" s="1" t="s">
        <v>49</v>
      </c>
      <c r="I68" s="1" t="s">
        <v>219</v>
      </c>
    </row>
    <row r="69" spans="1:9" x14ac:dyDescent="0.2">
      <c r="A69" s="4" t="s">
        <v>249</v>
      </c>
      <c r="B69" s="1" t="s">
        <v>49</v>
      </c>
      <c r="C69" s="1" t="s">
        <v>250</v>
      </c>
      <c r="D69" s="1" t="s">
        <v>251</v>
      </c>
      <c r="E69" s="1" t="s">
        <v>250</v>
      </c>
      <c r="F69" s="1" t="s">
        <v>252</v>
      </c>
      <c r="G69" s="1" t="s">
        <v>250</v>
      </c>
      <c r="H69" s="1" t="s">
        <v>50</v>
      </c>
      <c r="I69" s="1" t="s">
        <v>253</v>
      </c>
    </row>
    <row r="70" spans="1:9" x14ac:dyDescent="0.2">
      <c r="A70" s="4" t="s">
        <v>254</v>
      </c>
      <c r="B70" s="1" t="s">
        <v>49</v>
      </c>
      <c r="C70" s="1" t="s">
        <v>255</v>
      </c>
      <c r="D70" s="1" t="s">
        <v>256</v>
      </c>
      <c r="E70" s="1" t="s">
        <v>257</v>
      </c>
      <c r="F70" s="1" t="s">
        <v>258</v>
      </c>
      <c r="G70" s="1" t="s">
        <v>257</v>
      </c>
      <c r="H70" s="1" t="s">
        <v>259</v>
      </c>
      <c r="I70" s="1" t="s">
        <v>260</v>
      </c>
    </row>
    <row r="71" spans="1:9" x14ac:dyDescent="0.2">
      <c r="A71" s="4" t="s">
        <v>261</v>
      </c>
      <c r="B71" s="1" t="s">
        <v>49</v>
      </c>
      <c r="C71" s="1" t="s">
        <v>262</v>
      </c>
      <c r="D71" s="1" t="s">
        <v>263</v>
      </c>
      <c r="E71" s="1" t="s">
        <v>262</v>
      </c>
      <c r="F71" s="1" t="s">
        <v>264</v>
      </c>
      <c r="G71" s="1" t="s">
        <v>262</v>
      </c>
      <c r="H71" s="1" t="s">
        <v>265</v>
      </c>
      <c r="I71" s="1" t="s">
        <v>266</v>
      </c>
    </row>
    <row r="72" spans="1:9" x14ac:dyDescent="0.2">
      <c r="A72" s="4" t="s">
        <v>267</v>
      </c>
      <c r="B72" s="1" t="s">
        <v>49</v>
      </c>
      <c r="C72" s="1" t="s">
        <v>49</v>
      </c>
      <c r="D72" s="1" t="s">
        <v>49</v>
      </c>
      <c r="E72" s="1" t="s">
        <v>268</v>
      </c>
      <c r="F72" s="1" t="s">
        <v>268</v>
      </c>
      <c r="G72" s="1" t="s">
        <v>268</v>
      </c>
      <c r="H72" s="1" t="s">
        <v>268</v>
      </c>
      <c r="I72" s="1" t="s">
        <v>49</v>
      </c>
    </row>
    <row r="73" spans="1:9" x14ac:dyDescent="0.2">
      <c r="A73" s="4" t="s">
        <v>269</v>
      </c>
      <c r="B73" s="1" t="s">
        <v>49</v>
      </c>
      <c r="C73" s="1" t="s">
        <v>270</v>
      </c>
      <c r="D73" s="1" t="s">
        <v>271</v>
      </c>
      <c r="E73" s="1" t="s">
        <v>270</v>
      </c>
      <c r="F73" s="1" t="s">
        <v>272</v>
      </c>
      <c r="G73" s="1" t="s">
        <v>270</v>
      </c>
      <c r="H73" s="1" t="s">
        <v>273</v>
      </c>
      <c r="I73" s="1" t="s">
        <v>274</v>
      </c>
    </row>
    <row r="74" spans="1:9" x14ac:dyDescent="0.2">
      <c r="A74" s="4" t="s">
        <v>275</v>
      </c>
      <c r="B74" s="1" t="s">
        <v>49</v>
      </c>
      <c r="C74" s="1" t="s">
        <v>49</v>
      </c>
      <c r="D74" s="1" t="s">
        <v>49</v>
      </c>
      <c r="E74" s="1" t="s">
        <v>276</v>
      </c>
      <c r="F74" s="1" t="s">
        <v>276</v>
      </c>
      <c r="G74" s="1" t="s">
        <v>276</v>
      </c>
      <c r="H74" s="1" t="s">
        <v>276</v>
      </c>
      <c r="I74" s="1" t="s">
        <v>49</v>
      </c>
    </row>
    <row r="75" spans="1:9" x14ac:dyDescent="0.2">
      <c r="A75" s="4" t="s">
        <v>277</v>
      </c>
      <c r="B75" s="1" t="s">
        <v>49</v>
      </c>
      <c r="C75" s="1" t="s">
        <v>49</v>
      </c>
      <c r="D75" s="1" t="s">
        <v>49</v>
      </c>
      <c r="E75" s="1" t="s">
        <v>278</v>
      </c>
      <c r="F75" s="1" t="s">
        <v>278</v>
      </c>
      <c r="G75" s="1" t="s">
        <v>278</v>
      </c>
      <c r="H75" s="1" t="s">
        <v>278</v>
      </c>
      <c r="I75" s="1" t="s">
        <v>49</v>
      </c>
    </row>
    <row r="76" spans="1:9" x14ac:dyDescent="0.2">
      <c r="A76" s="4" t="s">
        <v>279</v>
      </c>
      <c r="B76" s="1" t="s">
        <v>49</v>
      </c>
      <c r="C76" s="1" t="s">
        <v>49</v>
      </c>
      <c r="D76" s="1" t="s">
        <v>49</v>
      </c>
      <c r="E76" s="1" t="s">
        <v>280</v>
      </c>
      <c r="F76" s="1" t="s">
        <v>280</v>
      </c>
      <c r="G76" s="1" t="s">
        <v>280</v>
      </c>
      <c r="H76" s="1" t="s">
        <v>280</v>
      </c>
      <c r="I76" s="1" t="s">
        <v>49</v>
      </c>
    </row>
    <row r="77" spans="1:9" x14ac:dyDescent="0.2">
      <c r="A77" s="4" t="s">
        <v>281</v>
      </c>
      <c r="B77" s="1" t="s">
        <v>49</v>
      </c>
      <c r="C77" s="1" t="s">
        <v>49</v>
      </c>
      <c r="D77" s="1" t="s">
        <v>49</v>
      </c>
      <c r="E77" s="1" t="s">
        <v>282</v>
      </c>
      <c r="F77" s="1" t="s">
        <v>282</v>
      </c>
      <c r="G77" s="1" t="s">
        <v>282</v>
      </c>
      <c r="H77" s="1" t="s">
        <v>282</v>
      </c>
      <c r="I77" s="1" t="s">
        <v>49</v>
      </c>
    </row>
    <row r="78" spans="1:9" x14ac:dyDescent="0.2">
      <c r="A78" s="4" t="s">
        <v>283</v>
      </c>
      <c r="B78" s="1" t="s">
        <v>49</v>
      </c>
      <c r="C78" s="1" t="s">
        <v>49</v>
      </c>
      <c r="D78" s="1" t="s">
        <v>49</v>
      </c>
      <c r="E78" s="1" t="s">
        <v>284</v>
      </c>
      <c r="F78" s="1" t="s">
        <v>284</v>
      </c>
      <c r="G78" s="1" t="s">
        <v>284</v>
      </c>
      <c r="H78" s="1" t="s">
        <v>284</v>
      </c>
      <c r="I78" s="1" t="s">
        <v>49</v>
      </c>
    </row>
    <row r="79" spans="1:9" x14ac:dyDescent="0.2">
      <c r="A79" s="4" t="s">
        <v>285</v>
      </c>
      <c r="B79" s="1" t="s">
        <v>49</v>
      </c>
      <c r="C79" s="1" t="s">
        <v>286</v>
      </c>
      <c r="D79" s="1" t="s">
        <v>287</v>
      </c>
      <c r="E79" s="1" t="s">
        <v>288</v>
      </c>
      <c r="F79" s="1" t="s">
        <v>289</v>
      </c>
      <c r="G79" s="1" t="s">
        <v>288</v>
      </c>
      <c r="H79" s="1" t="s">
        <v>290</v>
      </c>
      <c r="I79" s="1" t="s">
        <v>291</v>
      </c>
    </row>
    <row r="80" spans="1:9" x14ac:dyDescent="0.2">
      <c r="A80" s="4" t="s">
        <v>292</v>
      </c>
      <c r="B80" s="1" t="s">
        <v>49</v>
      </c>
      <c r="C80" s="1" t="s">
        <v>293</v>
      </c>
      <c r="D80" s="1" t="s">
        <v>294</v>
      </c>
      <c r="E80" s="1" t="s">
        <v>295</v>
      </c>
      <c r="F80" s="1" t="s">
        <v>296</v>
      </c>
      <c r="G80" s="1" t="s">
        <v>295</v>
      </c>
      <c r="H80" s="1" t="s">
        <v>297</v>
      </c>
      <c r="I80" s="1" t="s">
        <v>66</v>
      </c>
    </row>
    <row r="81" spans="1:9" x14ac:dyDescent="0.2">
      <c r="A81" s="4" t="s">
        <v>298</v>
      </c>
      <c r="B81" s="1" t="s">
        <v>49</v>
      </c>
      <c r="C81" s="1" t="s">
        <v>49</v>
      </c>
      <c r="D81" s="1" t="s">
        <v>49</v>
      </c>
      <c r="E81" s="1" t="s">
        <v>299</v>
      </c>
      <c r="F81" s="1" t="s">
        <v>300</v>
      </c>
      <c r="G81" s="1" t="s">
        <v>299</v>
      </c>
      <c r="H81" s="1" t="s">
        <v>300</v>
      </c>
      <c r="I81" s="1" t="s">
        <v>301</v>
      </c>
    </row>
    <row r="82" spans="1:9" x14ac:dyDescent="0.2">
      <c r="A82" s="4" t="s">
        <v>302</v>
      </c>
      <c r="B82" s="1" t="s">
        <v>49</v>
      </c>
      <c r="C82" s="1" t="s">
        <v>303</v>
      </c>
      <c r="D82" s="1" t="s">
        <v>304</v>
      </c>
      <c r="E82" s="1" t="s">
        <v>305</v>
      </c>
      <c r="F82" s="1" t="s">
        <v>306</v>
      </c>
      <c r="G82" s="1" t="s">
        <v>305</v>
      </c>
      <c r="H82" s="1" t="s">
        <v>305</v>
      </c>
      <c r="I82" s="1" t="s">
        <v>49</v>
      </c>
    </row>
    <row r="83" spans="1:9" x14ac:dyDescent="0.2">
      <c r="A83" s="4" t="s">
        <v>307</v>
      </c>
      <c r="B83" s="1" t="s">
        <v>49</v>
      </c>
      <c r="C83" s="1" t="s">
        <v>49</v>
      </c>
      <c r="D83" s="1" t="s">
        <v>49</v>
      </c>
      <c r="E83" s="1" t="s">
        <v>308</v>
      </c>
      <c r="F83" s="1" t="s">
        <v>308</v>
      </c>
      <c r="G83" s="1" t="s">
        <v>308</v>
      </c>
      <c r="H83" s="1" t="s">
        <v>308</v>
      </c>
      <c r="I83" s="1" t="s">
        <v>49</v>
      </c>
    </row>
    <row r="84" spans="1:9" x14ac:dyDescent="0.2">
      <c r="A84" s="4" t="s">
        <v>309</v>
      </c>
      <c r="B84" s="1" t="s">
        <v>49</v>
      </c>
      <c r="C84" s="1" t="s">
        <v>49</v>
      </c>
      <c r="D84" s="1" t="s">
        <v>49</v>
      </c>
      <c r="E84" s="1" t="s">
        <v>310</v>
      </c>
      <c r="F84" s="1" t="s">
        <v>310</v>
      </c>
      <c r="G84" s="1" t="s">
        <v>310</v>
      </c>
      <c r="H84" s="1" t="s">
        <v>310</v>
      </c>
      <c r="I84" s="1" t="s">
        <v>49</v>
      </c>
    </row>
    <row r="85" spans="1:9" x14ac:dyDescent="0.2">
      <c r="A85" s="4" t="s">
        <v>311</v>
      </c>
      <c r="B85" s="1" t="s">
        <v>49</v>
      </c>
      <c r="C85" s="1" t="s">
        <v>49</v>
      </c>
      <c r="D85" s="1" t="s">
        <v>49</v>
      </c>
      <c r="E85" s="1" t="s">
        <v>312</v>
      </c>
      <c r="F85" s="1" t="s">
        <v>312</v>
      </c>
      <c r="G85" s="1" t="s">
        <v>312</v>
      </c>
      <c r="H85" s="1" t="s">
        <v>312</v>
      </c>
      <c r="I85" s="1" t="s">
        <v>49</v>
      </c>
    </row>
    <row r="86" spans="1:9" x14ac:dyDescent="0.2">
      <c r="A86" s="4" t="s">
        <v>313</v>
      </c>
      <c r="B86" s="1" t="s">
        <v>49</v>
      </c>
      <c r="C86" s="1" t="s">
        <v>49</v>
      </c>
      <c r="D86" s="1" t="s">
        <v>49</v>
      </c>
      <c r="E86" s="1" t="s">
        <v>314</v>
      </c>
      <c r="F86" s="1" t="s">
        <v>314</v>
      </c>
      <c r="G86" s="1" t="s">
        <v>314</v>
      </c>
      <c r="H86" s="1" t="s">
        <v>314</v>
      </c>
      <c r="I86" s="1" t="s">
        <v>49</v>
      </c>
    </row>
    <row r="87" spans="1:9" x14ac:dyDescent="0.2">
      <c r="A87" s="4" t="s">
        <v>315</v>
      </c>
      <c r="B87" s="1" t="s">
        <v>49</v>
      </c>
      <c r="C87" s="1" t="s">
        <v>49</v>
      </c>
      <c r="D87" s="1" t="s">
        <v>49</v>
      </c>
      <c r="E87" s="1" t="s">
        <v>316</v>
      </c>
      <c r="F87" s="1" t="s">
        <v>316</v>
      </c>
      <c r="G87" s="1" t="s">
        <v>316</v>
      </c>
      <c r="H87" s="1" t="s">
        <v>316</v>
      </c>
      <c r="I87" s="1" t="s">
        <v>49</v>
      </c>
    </row>
    <row r="88" spans="1:9" x14ac:dyDescent="0.2">
      <c r="A88" s="4" t="s">
        <v>317</v>
      </c>
      <c r="B88" s="1" t="s">
        <v>49</v>
      </c>
      <c r="C88" s="1" t="s">
        <v>49</v>
      </c>
      <c r="D88" s="1" t="s">
        <v>49</v>
      </c>
      <c r="E88" s="1" t="s">
        <v>318</v>
      </c>
      <c r="F88" s="1" t="s">
        <v>318</v>
      </c>
      <c r="G88" s="1" t="s">
        <v>318</v>
      </c>
      <c r="H88" s="1" t="s">
        <v>318</v>
      </c>
      <c r="I88" s="1" t="s">
        <v>49</v>
      </c>
    </row>
    <row r="89" spans="1:9" x14ac:dyDescent="0.2">
      <c r="A89" s="4" t="s">
        <v>319</v>
      </c>
      <c r="B89" s="1" t="s">
        <v>49</v>
      </c>
      <c r="C89" s="1" t="s">
        <v>49</v>
      </c>
      <c r="D89" s="1" t="s">
        <v>49</v>
      </c>
      <c r="E89" s="1" t="s">
        <v>320</v>
      </c>
      <c r="F89" s="1" t="s">
        <v>320</v>
      </c>
      <c r="G89" s="1" t="s">
        <v>320</v>
      </c>
      <c r="H89" s="1" t="s">
        <v>320</v>
      </c>
      <c r="I89" s="1" t="s">
        <v>49</v>
      </c>
    </row>
    <row r="90" spans="1:9" x14ac:dyDescent="0.2">
      <c r="A90" s="4" t="s">
        <v>321</v>
      </c>
      <c r="B90" s="1" t="s">
        <v>49</v>
      </c>
      <c r="C90" s="1" t="s">
        <v>49</v>
      </c>
      <c r="D90" s="1" t="s">
        <v>49</v>
      </c>
      <c r="E90" s="1" t="s">
        <v>322</v>
      </c>
      <c r="F90" s="1" t="s">
        <v>322</v>
      </c>
      <c r="G90" s="1" t="s">
        <v>322</v>
      </c>
      <c r="H90" s="1" t="s">
        <v>322</v>
      </c>
      <c r="I90" s="1" t="s">
        <v>49</v>
      </c>
    </row>
    <row r="91" spans="1:9" x14ac:dyDescent="0.2">
      <c r="A91" s="4" t="s">
        <v>323</v>
      </c>
      <c r="B91" s="1" t="s">
        <v>49</v>
      </c>
      <c r="C91" s="1" t="s">
        <v>49</v>
      </c>
      <c r="D91" s="1" t="s">
        <v>49</v>
      </c>
      <c r="E91" s="1" t="s">
        <v>324</v>
      </c>
      <c r="F91" s="1" t="s">
        <v>324</v>
      </c>
      <c r="G91" s="1" t="s">
        <v>324</v>
      </c>
      <c r="H91" s="1" t="s">
        <v>324</v>
      </c>
      <c r="I91" s="1" t="s">
        <v>49</v>
      </c>
    </row>
    <row r="92" spans="1:9" x14ac:dyDescent="0.2">
      <c r="A92" s="4" t="s">
        <v>325</v>
      </c>
      <c r="B92" s="1" t="s">
        <v>49</v>
      </c>
      <c r="C92" s="1" t="s">
        <v>49</v>
      </c>
      <c r="D92" s="1" t="s">
        <v>49</v>
      </c>
      <c r="E92" s="1" t="s">
        <v>326</v>
      </c>
      <c r="F92" s="1" t="s">
        <v>326</v>
      </c>
      <c r="G92" s="1" t="s">
        <v>326</v>
      </c>
      <c r="H92" s="1" t="s">
        <v>326</v>
      </c>
      <c r="I92" s="1" t="s">
        <v>49</v>
      </c>
    </row>
    <row r="93" spans="1:9" x14ac:dyDescent="0.2">
      <c r="A93" s="4" t="s">
        <v>327</v>
      </c>
      <c r="B93" s="1" t="s">
        <v>49</v>
      </c>
      <c r="C93" s="1" t="s">
        <v>49</v>
      </c>
      <c r="D93" s="1" t="s">
        <v>49</v>
      </c>
      <c r="E93" s="1" t="s">
        <v>328</v>
      </c>
      <c r="F93" s="1" t="s">
        <v>328</v>
      </c>
      <c r="G93" s="1" t="s">
        <v>328</v>
      </c>
      <c r="H93" s="1" t="s">
        <v>328</v>
      </c>
      <c r="I93" s="1" t="s">
        <v>49</v>
      </c>
    </row>
    <row r="94" spans="1:9" x14ac:dyDescent="0.2">
      <c r="A94" s="4" t="s">
        <v>329</v>
      </c>
      <c r="B94" s="1" t="s">
        <v>49</v>
      </c>
      <c r="C94" s="1" t="s">
        <v>49</v>
      </c>
      <c r="D94" s="1" t="s">
        <v>49</v>
      </c>
      <c r="E94" s="1" t="s">
        <v>330</v>
      </c>
      <c r="F94" s="1" t="s">
        <v>331</v>
      </c>
      <c r="G94" s="1" t="s">
        <v>330</v>
      </c>
      <c r="H94" s="1" t="s">
        <v>331</v>
      </c>
      <c r="I94" s="1" t="s">
        <v>332</v>
      </c>
    </row>
    <row r="95" spans="1:9" x14ac:dyDescent="0.2">
      <c r="A95" s="4" t="s">
        <v>333</v>
      </c>
      <c r="B95" s="1" t="s">
        <v>49</v>
      </c>
      <c r="C95" s="1" t="s">
        <v>49</v>
      </c>
      <c r="D95" s="1" t="s">
        <v>49</v>
      </c>
      <c r="E95" s="1" t="s">
        <v>334</v>
      </c>
      <c r="F95" s="1" t="s">
        <v>334</v>
      </c>
      <c r="G95" s="1" t="s">
        <v>334</v>
      </c>
      <c r="H95" s="1" t="s">
        <v>334</v>
      </c>
      <c r="I95" s="1" t="s">
        <v>49</v>
      </c>
    </row>
    <row r="96" spans="1:9" x14ac:dyDescent="0.2">
      <c r="A96" s="4" t="s">
        <v>335</v>
      </c>
      <c r="B96" s="1" t="s">
        <v>49</v>
      </c>
      <c r="C96" s="1" t="s">
        <v>49</v>
      </c>
      <c r="D96" s="1" t="s">
        <v>49</v>
      </c>
      <c r="E96" s="1" t="s">
        <v>336</v>
      </c>
      <c r="F96" s="1" t="s">
        <v>336</v>
      </c>
      <c r="G96" s="1" t="s">
        <v>336</v>
      </c>
      <c r="H96" s="1" t="s">
        <v>336</v>
      </c>
      <c r="I96" s="1" t="s">
        <v>49</v>
      </c>
    </row>
    <row r="97" spans="1:9" x14ac:dyDescent="0.2">
      <c r="A97" s="4" t="s">
        <v>337</v>
      </c>
      <c r="B97" s="1" t="s">
        <v>49</v>
      </c>
      <c r="C97" s="1" t="s">
        <v>49</v>
      </c>
      <c r="D97" s="1" t="s">
        <v>49</v>
      </c>
      <c r="E97" s="1" t="s">
        <v>338</v>
      </c>
      <c r="F97" s="1" t="s">
        <v>339</v>
      </c>
      <c r="G97" s="1" t="s">
        <v>338</v>
      </c>
      <c r="H97" s="1" t="s">
        <v>339</v>
      </c>
      <c r="I97" s="1" t="s">
        <v>340</v>
      </c>
    </row>
    <row r="98" spans="1:9" x14ac:dyDescent="0.2">
      <c r="A98" s="4" t="s">
        <v>341</v>
      </c>
      <c r="B98" s="1" t="s">
        <v>49</v>
      </c>
      <c r="C98" s="1" t="s">
        <v>49</v>
      </c>
      <c r="D98" s="1" t="s">
        <v>49</v>
      </c>
      <c r="E98" s="1" t="s">
        <v>342</v>
      </c>
      <c r="F98" s="1" t="s">
        <v>342</v>
      </c>
      <c r="G98" s="1" t="s">
        <v>342</v>
      </c>
      <c r="H98" s="1" t="s">
        <v>342</v>
      </c>
      <c r="I98" s="1" t="s">
        <v>49</v>
      </c>
    </row>
    <row r="99" spans="1:9" x14ac:dyDescent="0.2">
      <c r="A99" s="4" t="s">
        <v>343</v>
      </c>
      <c r="B99" s="1" t="s">
        <v>49</v>
      </c>
      <c r="C99" s="1" t="s">
        <v>49</v>
      </c>
      <c r="D99" s="1" t="s">
        <v>49</v>
      </c>
      <c r="E99" s="1" t="s">
        <v>344</v>
      </c>
      <c r="F99" s="1" t="s">
        <v>344</v>
      </c>
      <c r="G99" s="1" t="s">
        <v>344</v>
      </c>
      <c r="H99" s="1" t="s">
        <v>344</v>
      </c>
      <c r="I99" s="1" t="s">
        <v>49</v>
      </c>
    </row>
    <row r="100" spans="1:9" x14ac:dyDescent="0.2">
      <c r="A100" s="4" t="s">
        <v>345</v>
      </c>
      <c r="B100" s="1" t="s">
        <v>49</v>
      </c>
      <c r="C100" s="1" t="s">
        <v>49</v>
      </c>
      <c r="D100" s="1" t="s">
        <v>49</v>
      </c>
      <c r="E100" s="1" t="s">
        <v>346</v>
      </c>
      <c r="F100" s="1" t="s">
        <v>346</v>
      </c>
      <c r="G100" s="1" t="s">
        <v>346</v>
      </c>
      <c r="H100" s="1" t="s">
        <v>346</v>
      </c>
      <c r="I100" s="1" t="s">
        <v>49</v>
      </c>
    </row>
    <row r="101" spans="1:9" x14ac:dyDescent="0.2">
      <c r="A101" s="4" t="s">
        <v>347</v>
      </c>
      <c r="B101" s="1" t="s">
        <v>49</v>
      </c>
      <c r="C101" s="1" t="s">
        <v>49</v>
      </c>
      <c r="D101" s="1" t="s">
        <v>49</v>
      </c>
      <c r="E101" s="1" t="s">
        <v>348</v>
      </c>
      <c r="F101" s="1" t="s">
        <v>348</v>
      </c>
      <c r="G101" s="1" t="s">
        <v>348</v>
      </c>
      <c r="H101" s="1" t="s">
        <v>348</v>
      </c>
      <c r="I101" s="1" t="s">
        <v>49</v>
      </c>
    </row>
    <row r="102" spans="1:9" x14ac:dyDescent="0.2">
      <c r="A102" s="4" t="s">
        <v>349</v>
      </c>
      <c r="B102" s="1" t="s">
        <v>49</v>
      </c>
      <c r="C102" s="1" t="s">
        <v>49</v>
      </c>
      <c r="D102" s="1" t="s">
        <v>49</v>
      </c>
      <c r="E102" s="1" t="s">
        <v>350</v>
      </c>
      <c r="F102" s="1" t="s">
        <v>350</v>
      </c>
      <c r="G102" s="1" t="s">
        <v>350</v>
      </c>
      <c r="H102" s="1" t="s">
        <v>350</v>
      </c>
      <c r="I102" s="1" t="s">
        <v>49</v>
      </c>
    </row>
    <row r="103" spans="1:9" x14ac:dyDescent="0.2">
      <c r="A103" s="4" t="s">
        <v>351</v>
      </c>
      <c r="B103" s="1" t="s">
        <v>49</v>
      </c>
      <c r="C103" s="1" t="s">
        <v>49</v>
      </c>
      <c r="D103" s="1" t="s">
        <v>49</v>
      </c>
      <c r="E103" s="1" t="s">
        <v>352</v>
      </c>
      <c r="F103" s="1" t="s">
        <v>352</v>
      </c>
      <c r="G103" s="1" t="s">
        <v>352</v>
      </c>
      <c r="H103" s="1" t="s">
        <v>352</v>
      </c>
      <c r="I103" s="1" t="s">
        <v>49</v>
      </c>
    </row>
    <row r="104" spans="1:9" x14ac:dyDescent="0.2">
      <c r="A104" s="4" t="s">
        <v>353</v>
      </c>
      <c r="B104" s="1" t="s">
        <v>49</v>
      </c>
      <c r="C104" s="1" t="s">
        <v>49</v>
      </c>
      <c r="D104" s="1" t="s">
        <v>49</v>
      </c>
      <c r="E104" s="1" t="s">
        <v>354</v>
      </c>
      <c r="F104" s="1" t="s">
        <v>355</v>
      </c>
      <c r="G104" s="1" t="s">
        <v>354</v>
      </c>
      <c r="H104" s="1" t="s">
        <v>355</v>
      </c>
      <c r="I104" s="1" t="s">
        <v>356</v>
      </c>
    </row>
    <row r="105" spans="1:9" x14ac:dyDescent="0.2">
      <c r="A105" s="4" t="s">
        <v>357</v>
      </c>
      <c r="B105" s="1" t="s">
        <v>49</v>
      </c>
      <c r="C105" s="1" t="s">
        <v>49</v>
      </c>
      <c r="D105" s="1" t="s">
        <v>49</v>
      </c>
      <c r="E105" s="1" t="s">
        <v>358</v>
      </c>
      <c r="F105" s="1" t="s">
        <v>358</v>
      </c>
      <c r="G105" s="1" t="s">
        <v>358</v>
      </c>
      <c r="H105" s="1" t="s">
        <v>358</v>
      </c>
      <c r="I105" s="1" t="s">
        <v>49</v>
      </c>
    </row>
    <row r="106" spans="1:9" x14ac:dyDescent="0.2">
      <c r="A106" s="4" t="s">
        <v>359</v>
      </c>
      <c r="B106" s="1" t="s">
        <v>49</v>
      </c>
      <c r="C106" s="1" t="s">
        <v>49</v>
      </c>
      <c r="D106" s="1" t="s">
        <v>49</v>
      </c>
      <c r="E106" s="1" t="s">
        <v>360</v>
      </c>
      <c r="F106" s="1" t="s">
        <v>360</v>
      </c>
      <c r="G106" s="1" t="s">
        <v>360</v>
      </c>
      <c r="H106" s="1" t="s">
        <v>360</v>
      </c>
      <c r="I106" s="1" t="s">
        <v>49</v>
      </c>
    </row>
    <row r="107" spans="1:9" x14ac:dyDescent="0.2">
      <c r="A107" s="4" t="s">
        <v>361</v>
      </c>
      <c r="B107" s="1" t="s">
        <v>49</v>
      </c>
      <c r="C107" s="1" t="s">
        <v>49</v>
      </c>
      <c r="D107" s="1" t="s">
        <v>49</v>
      </c>
      <c r="E107" s="1" t="s">
        <v>362</v>
      </c>
      <c r="F107" s="1" t="s">
        <v>362</v>
      </c>
      <c r="G107" s="1" t="s">
        <v>362</v>
      </c>
      <c r="H107" s="1" t="s">
        <v>362</v>
      </c>
      <c r="I107" s="1" t="s">
        <v>49</v>
      </c>
    </row>
    <row r="108" spans="1:9" x14ac:dyDescent="0.2">
      <c r="A108" s="4" t="s">
        <v>363</v>
      </c>
      <c r="B108" s="1" t="s">
        <v>49</v>
      </c>
      <c r="C108" s="1" t="s">
        <v>49</v>
      </c>
      <c r="D108" s="1" t="s">
        <v>49</v>
      </c>
      <c r="E108" s="1" t="s">
        <v>364</v>
      </c>
      <c r="F108" s="1" t="s">
        <v>364</v>
      </c>
      <c r="G108" s="1" t="s">
        <v>364</v>
      </c>
      <c r="H108" s="1" t="s">
        <v>364</v>
      </c>
      <c r="I108" s="1" t="s">
        <v>49</v>
      </c>
    </row>
    <row r="109" spans="1:9" x14ac:dyDescent="0.2">
      <c r="A109" s="4" t="s">
        <v>365</v>
      </c>
      <c r="B109" s="1" t="s">
        <v>49</v>
      </c>
      <c r="C109" s="1" t="s">
        <v>49</v>
      </c>
      <c r="D109" s="1" t="s">
        <v>49</v>
      </c>
      <c r="E109" s="1" t="s">
        <v>366</v>
      </c>
      <c r="F109" s="1" t="s">
        <v>366</v>
      </c>
      <c r="G109" s="1" t="s">
        <v>366</v>
      </c>
      <c r="H109" s="1" t="s">
        <v>366</v>
      </c>
      <c r="I109" s="1" t="s">
        <v>49</v>
      </c>
    </row>
    <row r="110" spans="1:9" x14ac:dyDescent="0.2">
      <c r="A110" s="4" t="s">
        <v>367</v>
      </c>
      <c r="B110" s="1" t="s">
        <v>49</v>
      </c>
      <c r="C110" s="1" t="s">
        <v>49</v>
      </c>
      <c r="D110" s="1" t="s">
        <v>49</v>
      </c>
      <c r="E110" s="1" t="s">
        <v>368</v>
      </c>
      <c r="F110" s="1" t="s">
        <v>368</v>
      </c>
      <c r="G110" s="1" t="s">
        <v>368</v>
      </c>
      <c r="H110" s="1" t="s">
        <v>368</v>
      </c>
      <c r="I110" s="1" t="s">
        <v>49</v>
      </c>
    </row>
    <row r="111" spans="1:9" x14ac:dyDescent="0.2">
      <c r="A111" s="4" t="s">
        <v>369</v>
      </c>
      <c r="B111" s="1" t="s">
        <v>49</v>
      </c>
      <c r="C111" s="1" t="s">
        <v>49</v>
      </c>
      <c r="D111" s="1" t="s">
        <v>49</v>
      </c>
      <c r="E111" s="1" t="s">
        <v>370</v>
      </c>
      <c r="F111" s="1" t="s">
        <v>370</v>
      </c>
      <c r="G111" s="1" t="s">
        <v>370</v>
      </c>
      <c r="H111" s="1" t="s">
        <v>370</v>
      </c>
      <c r="I111" s="1" t="s">
        <v>49</v>
      </c>
    </row>
    <row r="112" spans="1:9" x14ac:dyDescent="0.2">
      <c r="A112" s="4" t="s">
        <v>371</v>
      </c>
      <c r="B112" s="1" t="s">
        <v>49</v>
      </c>
      <c r="C112" s="1" t="s">
        <v>49</v>
      </c>
      <c r="D112" s="1" t="s">
        <v>49</v>
      </c>
      <c r="E112" s="1" t="s">
        <v>372</v>
      </c>
      <c r="F112" s="1" t="s">
        <v>372</v>
      </c>
      <c r="G112" s="1" t="s">
        <v>372</v>
      </c>
      <c r="H112" s="1" t="s">
        <v>372</v>
      </c>
      <c r="I112" s="1" t="s">
        <v>49</v>
      </c>
    </row>
    <row r="113" spans="1:9" x14ac:dyDescent="0.2">
      <c r="A113" s="4" t="s">
        <v>373</v>
      </c>
      <c r="B113" s="1" t="s">
        <v>49</v>
      </c>
      <c r="C113" s="1" t="s">
        <v>49</v>
      </c>
      <c r="D113" s="1" t="s">
        <v>49</v>
      </c>
      <c r="E113" s="1" t="s">
        <v>374</v>
      </c>
      <c r="F113" s="1" t="s">
        <v>374</v>
      </c>
      <c r="G113" s="1" t="s">
        <v>374</v>
      </c>
      <c r="H113" s="1" t="s">
        <v>374</v>
      </c>
      <c r="I113" s="1" t="s">
        <v>49</v>
      </c>
    </row>
    <row r="114" spans="1:9" x14ac:dyDescent="0.2">
      <c r="A114" s="4" t="s">
        <v>375</v>
      </c>
      <c r="B114" s="1" t="s">
        <v>49</v>
      </c>
      <c r="C114" s="1" t="s">
        <v>49</v>
      </c>
      <c r="D114" s="1" t="s">
        <v>49</v>
      </c>
      <c r="E114" s="1" t="s">
        <v>376</v>
      </c>
      <c r="F114" s="1" t="s">
        <v>376</v>
      </c>
      <c r="G114" s="1" t="s">
        <v>376</v>
      </c>
      <c r="H114" s="1" t="s">
        <v>376</v>
      </c>
      <c r="I114" s="1" t="s">
        <v>49</v>
      </c>
    </row>
    <row r="115" spans="1:9" x14ac:dyDescent="0.2">
      <c r="A115" s="4" t="s">
        <v>377</v>
      </c>
      <c r="B115" s="1" t="s">
        <v>49</v>
      </c>
      <c r="C115" s="1" t="s">
        <v>49</v>
      </c>
      <c r="D115" s="1" t="s">
        <v>49</v>
      </c>
      <c r="E115" s="1" t="s">
        <v>378</v>
      </c>
      <c r="F115" s="1" t="s">
        <v>378</v>
      </c>
      <c r="G115" s="1" t="s">
        <v>378</v>
      </c>
      <c r="H115" s="1" t="s">
        <v>378</v>
      </c>
      <c r="I115" s="1" t="s">
        <v>49</v>
      </c>
    </row>
    <row r="116" spans="1:9" x14ac:dyDescent="0.2">
      <c r="A116" s="4" t="s">
        <v>379</v>
      </c>
      <c r="B116" s="1" t="s">
        <v>49</v>
      </c>
      <c r="C116" s="1" t="s">
        <v>49</v>
      </c>
      <c r="D116" s="1" t="s">
        <v>49</v>
      </c>
      <c r="E116" s="1" t="s">
        <v>380</v>
      </c>
      <c r="F116" s="1" t="s">
        <v>380</v>
      </c>
      <c r="G116" s="1" t="s">
        <v>380</v>
      </c>
      <c r="H116" s="1" t="s">
        <v>380</v>
      </c>
      <c r="I116" s="1" t="s">
        <v>49</v>
      </c>
    </row>
    <row r="117" spans="1:9" x14ac:dyDescent="0.2">
      <c r="A117" s="4" t="s">
        <v>381</v>
      </c>
      <c r="B117" s="1" t="s">
        <v>49</v>
      </c>
      <c r="C117" s="1" t="s">
        <v>49</v>
      </c>
      <c r="D117" s="1" t="s">
        <v>49</v>
      </c>
      <c r="E117" s="1" t="s">
        <v>382</v>
      </c>
      <c r="F117" s="1" t="s">
        <v>382</v>
      </c>
      <c r="G117" s="1" t="s">
        <v>382</v>
      </c>
      <c r="H117" s="1" t="s">
        <v>382</v>
      </c>
      <c r="I117" s="1" t="s">
        <v>49</v>
      </c>
    </row>
    <row r="118" spans="1:9" x14ac:dyDescent="0.2">
      <c r="A118" s="4" t="s">
        <v>383</v>
      </c>
      <c r="B118" s="1" t="s">
        <v>49</v>
      </c>
      <c r="C118" s="1" t="s">
        <v>49</v>
      </c>
      <c r="D118" s="1" t="s">
        <v>49</v>
      </c>
      <c r="E118" s="1" t="s">
        <v>384</v>
      </c>
      <c r="F118" s="1" t="s">
        <v>384</v>
      </c>
      <c r="G118" s="1" t="s">
        <v>384</v>
      </c>
      <c r="H118" s="1" t="s">
        <v>384</v>
      </c>
      <c r="I118" s="1" t="s">
        <v>49</v>
      </c>
    </row>
    <row r="119" spans="1:9" x14ac:dyDescent="0.2">
      <c r="A119" s="4" t="s">
        <v>385</v>
      </c>
      <c r="B119" s="1" t="s">
        <v>49</v>
      </c>
      <c r="C119" s="1" t="s">
        <v>49</v>
      </c>
      <c r="D119" s="1" t="s">
        <v>49</v>
      </c>
      <c r="E119" s="1" t="s">
        <v>386</v>
      </c>
      <c r="F119" s="1" t="s">
        <v>387</v>
      </c>
      <c r="G119" s="1" t="s">
        <v>386</v>
      </c>
      <c r="H119" s="1" t="s">
        <v>387</v>
      </c>
      <c r="I119" s="1" t="s">
        <v>388</v>
      </c>
    </row>
    <row r="120" spans="1:9" x14ac:dyDescent="0.2">
      <c r="A120" s="4" t="s">
        <v>389</v>
      </c>
      <c r="B120" s="1" t="s">
        <v>49</v>
      </c>
      <c r="C120" s="1" t="s">
        <v>49</v>
      </c>
      <c r="D120" s="1" t="s">
        <v>49</v>
      </c>
      <c r="E120" s="1" t="s">
        <v>390</v>
      </c>
      <c r="F120" s="1" t="s">
        <v>390</v>
      </c>
      <c r="G120" s="1" t="s">
        <v>390</v>
      </c>
      <c r="H120" s="1" t="s">
        <v>390</v>
      </c>
      <c r="I120" s="1" t="s">
        <v>49</v>
      </c>
    </row>
    <row r="121" spans="1:9" x14ac:dyDescent="0.2">
      <c r="A121" s="4" t="s">
        <v>391</v>
      </c>
      <c r="B121" s="1" t="s">
        <v>49</v>
      </c>
      <c r="C121" s="1" t="s">
        <v>49</v>
      </c>
      <c r="D121" s="1" t="s">
        <v>49</v>
      </c>
      <c r="E121" s="1" t="s">
        <v>392</v>
      </c>
      <c r="F121" s="1" t="s">
        <v>392</v>
      </c>
      <c r="G121" s="1" t="s">
        <v>392</v>
      </c>
      <c r="H121" s="1" t="s">
        <v>392</v>
      </c>
      <c r="I121" s="1" t="s">
        <v>49</v>
      </c>
    </row>
    <row r="122" spans="1:9" x14ac:dyDescent="0.2">
      <c r="A122" s="4" t="s">
        <v>393</v>
      </c>
      <c r="B122" s="1" t="s">
        <v>49</v>
      </c>
      <c r="C122" s="1" t="s">
        <v>49</v>
      </c>
      <c r="D122" s="1" t="s">
        <v>49</v>
      </c>
      <c r="E122" s="1" t="s">
        <v>394</v>
      </c>
      <c r="F122" s="1" t="s">
        <v>394</v>
      </c>
      <c r="G122" s="1" t="s">
        <v>394</v>
      </c>
      <c r="H122" s="1" t="s">
        <v>394</v>
      </c>
      <c r="I122" s="1" t="s">
        <v>49</v>
      </c>
    </row>
    <row r="123" spans="1:9" x14ac:dyDescent="0.2">
      <c r="A123" s="4" t="s">
        <v>395</v>
      </c>
      <c r="B123" s="1" t="s">
        <v>49</v>
      </c>
      <c r="C123" s="1" t="s">
        <v>49</v>
      </c>
      <c r="D123" s="1" t="s">
        <v>49</v>
      </c>
      <c r="E123" s="1" t="s">
        <v>396</v>
      </c>
      <c r="F123" s="1" t="s">
        <v>396</v>
      </c>
      <c r="G123" s="1" t="s">
        <v>396</v>
      </c>
      <c r="H123" s="1" t="s">
        <v>396</v>
      </c>
      <c r="I123" s="1" t="s">
        <v>49</v>
      </c>
    </row>
    <row r="124" spans="1:9" x14ac:dyDescent="0.2">
      <c r="A124" s="4" t="s">
        <v>397</v>
      </c>
      <c r="B124" s="1" t="s">
        <v>49</v>
      </c>
      <c r="C124" s="1" t="s">
        <v>49</v>
      </c>
      <c r="D124" s="1" t="s">
        <v>49</v>
      </c>
      <c r="E124" s="1" t="s">
        <v>398</v>
      </c>
      <c r="F124" s="1" t="s">
        <v>399</v>
      </c>
      <c r="G124" s="1" t="s">
        <v>398</v>
      </c>
      <c r="H124" s="1" t="s">
        <v>399</v>
      </c>
      <c r="I124" s="1" t="s">
        <v>400</v>
      </c>
    </row>
    <row r="125" spans="1:9" x14ac:dyDescent="0.2">
      <c r="A125" s="4" t="s">
        <v>401</v>
      </c>
      <c r="B125" s="1" t="s">
        <v>49</v>
      </c>
      <c r="C125" s="1" t="s">
        <v>49</v>
      </c>
      <c r="D125" s="1" t="s">
        <v>49</v>
      </c>
      <c r="E125" s="1" t="s">
        <v>402</v>
      </c>
      <c r="F125" s="1" t="s">
        <v>403</v>
      </c>
      <c r="G125" s="1" t="s">
        <v>402</v>
      </c>
      <c r="H125" s="1" t="s">
        <v>403</v>
      </c>
      <c r="I125" s="1" t="s">
        <v>404</v>
      </c>
    </row>
    <row r="126" spans="1:9" x14ac:dyDescent="0.2">
      <c r="A126" s="4" t="s">
        <v>405</v>
      </c>
      <c r="B126" s="1" t="s">
        <v>49</v>
      </c>
      <c r="C126" s="1" t="s">
        <v>49</v>
      </c>
      <c r="D126" s="1" t="s">
        <v>49</v>
      </c>
      <c r="E126" s="1" t="s">
        <v>406</v>
      </c>
      <c r="F126" s="1" t="s">
        <v>406</v>
      </c>
      <c r="G126" s="1" t="s">
        <v>406</v>
      </c>
      <c r="H126" s="1" t="s">
        <v>406</v>
      </c>
      <c r="I126" s="1" t="s">
        <v>49</v>
      </c>
    </row>
    <row r="127" spans="1:9" x14ac:dyDescent="0.2">
      <c r="A127" s="4" t="s">
        <v>407</v>
      </c>
      <c r="B127" s="1" t="s">
        <v>49</v>
      </c>
      <c r="C127" s="1" t="s">
        <v>49</v>
      </c>
      <c r="D127" s="1" t="s">
        <v>49</v>
      </c>
      <c r="E127" s="1" t="s">
        <v>408</v>
      </c>
      <c r="F127" s="1" t="s">
        <v>408</v>
      </c>
      <c r="G127" s="1" t="s">
        <v>408</v>
      </c>
      <c r="H127" s="1" t="s">
        <v>408</v>
      </c>
      <c r="I127" s="1" t="s">
        <v>49</v>
      </c>
    </row>
    <row r="128" spans="1:9" x14ac:dyDescent="0.2">
      <c r="A128" s="4" t="s">
        <v>409</v>
      </c>
      <c r="B128" s="1" t="s">
        <v>49</v>
      </c>
      <c r="C128" s="1" t="s">
        <v>49</v>
      </c>
      <c r="D128" s="1" t="s">
        <v>49</v>
      </c>
      <c r="E128" s="1" t="s">
        <v>410</v>
      </c>
      <c r="F128" s="1" t="s">
        <v>410</v>
      </c>
      <c r="G128" s="1" t="s">
        <v>410</v>
      </c>
      <c r="H128" s="1" t="s">
        <v>410</v>
      </c>
      <c r="I128" s="1" t="s">
        <v>49</v>
      </c>
    </row>
    <row r="129" spans="1:9" x14ac:dyDescent="0.2">
      <c r="A129" s="4" t="s">
        <v>411</v>
      </c>
      <c r="B129" s="1" t="s">
        <v>49</v>
      </c>
      <c r="C129" s="1" t="s">
        <v>49</v>
      </c>
      <c r="D129" s="1" t="s">
        <v>49</v>
      </c>
      <c r="E129" s="1" t="s">
        <v>412</v>
      </c>
      <c r="F129" s="1" t="s">
        <v>412</v>
      </c>
      <c r="G129" s="1" t="s">
        <v>412</v>
      </c>
      <c r="H129" s="1" t="s">
        <v>412</v>
      </c>
      <c r="I129" s="1" t="s">
        <v>49</v>
      </c>
    </row>
    <row r="130" spans="1:9" x14ac:dyDescent="0.2">
      <c r="A130" s="4" t="s">
        <v>413</v>
      </c>
      <c r="B130" s="1" t="s">
        <v>49</v>
      </c>
      <c r="C130" s="1" t="s">
        <v>49</v>
      </c>
      <c r="D130" s="1" t="s">
        <v>49</v>
      </c>
      <c r="E130" s="1" t="s">
        <v>414</v>
      </c>
      <c r="F130" s="1" t="s">
        <v>414</v>
      </c>
      <c r="G130" s="1" t="s">
        <v>414</v>
      </c>
      <c r="H130" s="1" t="s">
        <v>414</v>
      </c>
      <c r="I130" s="1" t="s">
        <v>49</v>
      </c>
    </row>
    <row r="131" spans="1:9" x14ac:dyDescent="0.2">
      <c r="A131" s="4" t="s">
        <v>415</v>
      </c>
      <c r="B131" s="1" t="s">
        <v>49</v>
      </c>
      <c r="C131" s="1" t="s">
        <v>49</v>
      </c>
      <c r="D131" s="1" t="s">
        <v>49</v>
      </c>
      <c r="E131" s="1" t="s">
        <v>416</v>
      </c>
      <c r="F131" s="1" t="s">
        <v>417</v>
      </c>
      <c r="G131" s="1" t="s">
        <v>416</v>
      </c>
      <c r="H131" s="1" t="s">
        <v>417</v>
      </c>
      <c r="I131" s="1" t="s">
        <v>418</v>
      </c>
    </row>
    <row r="132" spans="1:9" x14ac:dyDescent="0.2">
      <c r="A132" s="4" t="s">
        <v>419</v>
      </c>
      <c r="B132" s="1" t="s">
        <v>49</v>
      </c>
      <c r="C132" s="1" t="s">
        <v>49</v>
      </c>
      <c r="D132" s="1" t="s">
        <v>49</v>
      </c>
      <c r="E132" s="1" t="s">
        <v>420</v>
      </c>
      <c r="F132" s="1" t="s">
        <v>421</v>
      </c>
      <c r="G132" s="1" t="s">
        <v>420</v>
      </c>
      <c r="H132" s="1" t="s">
        <v>421</v>
      </c>
      <c r="I132" s="1" t="s">
        <v>422</v>
      </c>
    </row>
    <row r="133" spans="1:9" x14ac:dyDescent="0.2">
      <c r="A133" s="4" t="s">
        <v>423</v>
      </c>
      <c r="B133" s="1" t="s">
        <v>49</v>
      </c>
      <c r="C133" s="1" t="s">
        <v>49</v>
      </c>
      <c r="D133" s="1" t="s">
        <v>49</v>
      </c>
      <c r="E133" s="1" t="s">
        <v>424</v>
      </c>
      <c r="F133" s="1" t="s">
        <v>424</v>
      </c>
      <c r="G133" s="1" t="s">
        <v>424</v>
      </c>
      <c r="H133" s="1" t="s">
        <v>424</v>
      </c>
      <c r="I133" s="1" t="s">
        <v>49</v>
      </c>
    </row>
    <row r="134" spans="1:9" x14ac:dyDescent="0.2">
      <c r="A134" s="4" t="s">
        <v>425</v>
      </c>
      <c r="B134" s="1" t="s">
        <v>49</v>
      </c>
      <c r="C134" s="1" t="s">
        <v>49</v>
      </c>
      <c r="D134" s="1" t="s">
        <v>49</v>
      </c>
      <c r="E134" s="1" t="s">
        <v>426</v>
      </c>
      <c r="F134" s="1" t="s">
        <v>426</v>
      </c>
      <c r="G134" s="1" t="s">
        <v>426</v>
      </c>
      <c r="H134" s="1" t="s">
        <v>426</v>
      </c>
      <c r="I134" s="1" t="s">
        <v>49</v>
      </c>
    </row>
    <row r="135" spans="1:9" x14ac:dyDescent="0.2">
      <c r="A135" s="4" t="s">
        <v>427</v>
      </c>
      <c r="B135" s="1" t="s">
        <v>49</v>
      </c>
      <c r="C135" s="1" t="s">
        <v>49</v>
      </c>
      <c r="D135" s="1" t="s">
        <v>49</v>
      </c>
      <c r="E135" s="1" t="s">
        <v>428</v>
      </c>
      <c r="F135" s="1" t="s">
        <v>428</v>
      </c>
      <c r="G135" s="1" t="s">
        <v>428</v>
      </c>
      <c r="H135" s="1" t="s">
        <v>428</v>
      </c>
      <c r="I135" s="1" t="s">
        <v>49</v>
      </c>
    </row>
    <row r="136" spans="1:9" x14ac:dyDescent="0.2">
      <c r="A136" s="4" t="s">
        <v>429</v>
      </c>
      <c r="B136" s="1" t="s">
        <v>49</v>
      </c>
      <c r="C136" s="1" t="s">
        <v>49</v>
      </c>
      <c r="D136" s="1" t="s">
        <v>49</v>
      </c>
      <c r="E136" s="1" t="s">
        <v>430</v>
      </c>
      <c r="F136" s="1" t="s">
        <v>430</v>
      </c>
      <c r="G136" s="1" t="s">
        <v>430</v>
      </c>
      <c r="H136" s="1" t="s">
        <v>430</v>
      </c>
      <c r="I136" s="1" t="s">
        <v>49</v>
      </c>
    </row>
    <row r="137" spans="1:9" x14ac:dyDescent="0.2">
      <c r="A137" s="4" t="s">
        <v>431</v>
      </c>
      <c r="B137" s="1" t="s">
        <v>49</v>
      </c>
      <c r="C137" s="1" t="s">
        <v>49</v>
      </c>
      <c r="D137" s="1" t="s">
        <v>49</v>
      </c>
      <c r="E137" s="1" t="s">
        <v>75</v>
      </c>
      <c r="F137" s="1" t="s">
        <v>432</v>
      </c>
      <c r="G137" s="1" t="s">
        <v>75</v>
      </c>
      <c r="H137" s="1" t="s">
        <v>432</v>
      </c>
      <c r="I137" s="1" t="s">
        <v>433</v>
      </c>
    </row>
    <row r="138" spans="1:9" x14ac:dyDescent="0.2">
      <c r="A138" s="4" t="s">
        <v>434</v>
      </c>
      <c r="B138" s="1" t="s">
        <v>49</v>
      </c>
      <c r="C138" s="1" t="s">
        <v>49</v>
      </c>
      <c r="D138" s="1" t="s">
        <v>49</v>
      </c>
      <c r="E138" s="1" t="s">
        <v>435</v>
      </c>
      <c r="F138" s="1" t="s">
        <v>435</v>
      </c>
      <c r="G138" s="1" t="s">
        <v>435</v>
      </c>
      <c r="H138" s="1" t="s">
        <v>435</v>
      </c>
      <c r="I138" s="1" t="s">
        <v>49</v>
      </c>
    </row>
    <row r="139" spans="1:9" x14ac:dyDescent="0.2">
      <c r="A139" s="4" t="s">
        <v>439</v>
      </c>
      <c r="B139" s="1" t="s">
        <v>49</v>
      </c>
      <c r="C139" s="1" t="s">
        <v>49</v>
      </c>
      <c r="D139" s="1" t="s">
        <v>49</v>
      </c>
      <c r="E139" s="1" t="s">
        <v>440</v>
      </c>
      <c r="F139" s="1" t="s">
        <v>440</v>
      </c>
      <c r="G139" s="1" t="s">
        <v>440</v>
      </c>
      <c r="H139" s="1" t="s">
        <v>440</v>
      </c>
      <c r="I139" s="1" t="s">
        <v>49</v>
      </c>
    </row>
    <row r="140" spans="1:9" x14ac:dyDescent="0.2">
      <c r="A140" s="4" t="s">
        <v>441</v>
      </c>
      <c r="B140" s="1" t="s">
        <v>49</v>
      </c>
      <c r="C140" s="1" t="s">
        <v>436</v>
      </c>
      <c r="D140" s="1" t="s">
        <v>437</v>
      </c>
      <c r="E140" s="1" t="s">
        <v>442</v>
      </c>
      <c r="F140" s="1" t="s">
        <v>443</v>
      </c>
      <c r="G140" s="1" t="s">
        <v>442</v>
      </c>
      <c r="H140" s="1" t="s">
        <v>444</v>
      </c>
      <c r="I140" s="1" t="s">
        <v>438</v>
      </c>
    </row>
    <row r="141" spans="1:9" x14ac:dyDescent="0.2">
      <c r="A141" s="4" t="s">
        <v>451</v>
      </c>
      <c r="B141" s="1" t="s">
        <v>49</v>
      </c>
      <c r="C141" s="1" t="s">
        <v>446</v>
      </c>
      <c r="D141" s="1" t="s">
        <v>447</v>
      </c>
      <c r="E141" s="1" t="s">
        <v>49</v>
      </c>
      <c r="F141" s="1" t="s">
        <v>448</v>
      </c>
      <c r="G141" s="1" t="s">
        <v>49</v>
      </c>
      <c r="H141" s="1" t="s">
        <v>449</v>
      </c>
      <c r="I141" s="1" t="s">
        <v>450</v>
      </c>
    </row>
    <row r="142" spans="1:9" x14ac:dyDescent="0.2">
      <c r="A142" s="4" t="s">
        <v>452</v>
      </c>
      <c r="B142" s="1" t="s">
        <v>49</v>
      </c>
      <c r="C142" s="1" t="s">
        <v>453</v>
      </c>
      <c r="D142" s="1" t="s">
        <v>454</v>
      </c>
      <c r="E142" s="1" t="s">
        <v>445</v>
      </c>
      <c r="F142" s="1" t="s">
        <v>455</v>
      </c>
      <c r="G142" s="1" t="s">
        <v>445</v>
      </c>
      <c r="H142" s="1" t="s">
        <v>456</v>
      </c>
      <c r="I142" s="1" t="s">
        <v>457</v>
      </c>
    </row>
    <row r="143" spans="1:9" x14ac:dyDescent="0.2">
      <c r="A143" s="4" t="s">
        <v>458</v>
      </c>
      <c r="B143" s="1" t="s">
        <v>49</v>
      </c>
      <c r="C143" s="1" t="s">
        <v>459</v>
      </c>
      <c r="D143" s="1" t="s">
        <v>460</v>
      </c>
      <c r="E143" s="1" t="s">
        <v>49</v>
      </c>
      <c r="F143" s="1" t="s">
        <v>461</v>
      </c>
      <c r="G143" s="1" t="s">
        <v>49</v>
      </c>
      <c r="H143" s="1" t="s">
        <v>462</v>
      </c>
      <c r="I143" s="1" t="s">
        <v>463</v>
      </c>
    </row>
    <row r="144" spans="1:9" x14ac:dyDescent="0.2">
      <c r="A144" s="4" t="s">
        <v>464</v>
      </c>
      <c r="B144" s="1" t="s">
        <v>49</v>
      </c>
      <c r="C144" s="1" t="s">
        <v>465</v>
      </c>
      <c r="D144" s="1" t="s">
        <v>466</v>
      </c>
      <c r="E144" s="1" t="s">
        <v>49</v>
      </c>
      <c r="F144" s="1" t="s">
        <v>467</v>
      </c>
      <c r="G144" s="1" t="s">
        <v>49</v>
      </c>
      <c r="H144" s="1" t="s">
        <v>468</v>
      </c>
      <c r="I144" s="1" t="s">
        <v>469</v>
      </c>
    </row>
    <row r="145" spans="1:9" x14ac:dyDescent="0.2">
      <c r="A145" s="4" t="s">
        <v>470</v>
      </c>
      <c r="B145" s="1" t="s">
        <v>49</v>
      </c>
      <c r="C145" s="1" t="s">
        <v>471</v>
      </c>
      <c r="D145" s="1" t="s">
        <v>472</v>
      </c>
      <c r="E145" s="1" t="s">
        <v>49</v>
      </c>
      <c r="F145" s="1" t="s">
        <v>473</v>
      </c>
      <c r="G145" s="1" t="s">
        <v>49</v>
      </c>
      <c r="H145" s="1" t="s">
        <v>474</v>
      </c>
      <c r="I145" s="1" t="s">
        <v>475</v>
      </c>
    </row>
    <row r="146" spans="1:9" x14ac:dyDescent="0.2">
      <c r="A146" s="4" t="s">
        <v>478</v>
      </c>
      <c r="B146" s="1" t="s">
        <v>49</v>
      </c>
      <c r="C146" s="1" t="s">
        <v>479</v>
      </c>
      <c r="D146" s="1" t="s">
        <v>480</v>
      </c>
      <c r="E146" s="1" t="s">
        <v>49</v>
      </c>
      <c r="F146" s="1" t="s">
        <v>49</v>
      </c>
      <c r="G146" s="1" t="s">
        <v>49</v>
      </c>
      <c r="H146" s="1" t="s">
        <v>479</v>
      </c>
      <c r="I146" s="1" t="s">
        <v>480</v>
      </c>
    </row>
    <row r="147" spans="1:9" x14ac:dyDescent="0.2">
      <c r="A147" s="4" t="s">
        <v>481</v>
      </c>
      <c r="B147" s="1" t="s">
        <v>49</v>
      </c>
      <c r="C147" s="1" t="s">
        <v>482</v>
      </c>
      <c r="D147" s="1" t="s">
        <v>483</v>
      </c>
      <c r="E147" s="1" t="s">
        <v>476</v>
      </c>
      <c r="F147" s="1" t="s">
        <v>477</v>
      </c>
      <c r="G147" s="1" t="s">
        <v>476</v>
      </c>
      <c r="H147" s="1" t="s">
        <v>484</v>
      </c>
      <c r="I147" s="1" t="s">
        <v>485</v>
      </c>
    </row>
    <row r="148" spans="1:9" x14ac:dyDescent="0.2">
      <c r="A148" s="4" t="s">
        <v>486</v>
      </c>
      <c r="B148" s="1" t="s">
        <v>49</v>
      </c>
      <c r="C148" s="1" t="s">
        <v>487</v>
      </c>
      <c r="D148" s="1" t="s">
        <v>488</v>
      </c>
      <c r="E148" s="1" t="s">
        <v>49</v>
      </c>
      <c r="F148" s="1" t="s">
        <v>49</v>
      </c>
      <c r="G148" s="1" t="s">
        <v>49</v>
      </c>
      <c r="H148" s="1" t="s">
        <v>487</v>
      </c>
      <c r="I148" s="1" t="s">
        <v>488</v>
      </c>
    </row>
    <row r="149" spans="1:9" x14ac:dyDescent="0.2">
      <c r="A149" s="4" t="s">
        <v>489</v>
      </c>
      <c r="B149" s="1" t="s">
        <v>49</v>
      </c>
      <c r="C149" s="1" t="s">
        <v>49</v>
      </c>
      <c r="D149" s="1" t="s">
        <v>49</v>
      </c>
      <c r="E149" s="1" t="s">
        <v>490</v>
      </c>
      <c r="F149" s="1" t="s">
        <v>49</v>
      </c>
      <c r="G149" s="1" t="s">
        <v>490</v>
      </c>
      <c r="H149" s="1" t="s">
        <v>49</v>
      </c>
      <c r="I149" s="1" t="s">
        <v>490</v>
      </c>
    </row>
    <row r="150" spans="1:9" x14ac:dyDescent="0.2">
      <c r="A150" s="4" t="s">
        <v>491</v>
      </c>
      <c r="B150" s="1" t="s">
        <v>49</v>
      </c>
      <c r="C150" s="1" t="s">
        <v>49</v>
      </c>
      <c r="D150" s="1" t="s">
        <v>49</v>
      </c>
      <c r="E150" s="1" t="s">
        <v>492</v>
      </c>
      <c r="F150" s="1" t="s">
        <v>49</v>
      </c>
      <c r="G150" s="1" t="s">
        <v>492</v>
      </c>
      <c r="H150" s="1" t="s">
        <v>49</v>
      </c>
      <c r="I150" s="1" t="s">
        <v>492</v>
      </c>
    </row>
    <row r="151" spans="1:9" x14ac:dyDescent="0.2">
      <c r="A151" s="4" t="s">
        <v>493</v>
      </c>
      <c r="B151" s="1" t="s">
        <v>49</v>
      </c>
      <c r="C151" s="1" t="s">
        <v>49</v>
      </c>
      <c r="D151" s="1" t="s">
        <v>49</v>
      </c>
      <c r="E151" s="1" t="s">
        <v>494</v>
      </c>
      <c r="F151" s="1" t="s">
        <v>49</v>
      </c>
      <c r="G151" s="1" t="s">
        <v>494</v>
      </c>
      <c r="H151" s="1" t="s">
        <v>49</v>
      </c>
      <c r="I151" s="1" t="s">
        <v>494</v>
      </c>
    </row>
    <row r="152" spans="1:9" x14ac:dyDescent="0.2">
      <c r="A152" s="4" t="s">
        <v>495</v>
      </c>
      <c r="B152" s="1" t="s">
        <v>49</v>
      </c>
      <c r="C152" s="1" t="s">
        <v>49</v>
      </c>
      <c r="D152" s="1" t="s">
        <v>49</v>
      </c>
      <c r="E152" s="1" t="s">
        <v>212</v>
      </c>
      <c r="F152" s="1" t="s">
        <v>49</v>
      </c>
      <c r="G152" s="1" t="s">
        <v>212</v>
      </c>
      <c r="H152" s="1" t="s">
        <v>49</v>
      </c>
      <c r="I152" s="1" t="s">
        <v>212</v>
      </c>
    </row>
    <row r="153" spans="1:9" x14ac:dyDescent="0.2">
      <c r="A153" s="4" t="s">
        <v>496</v>
      </c>
      <c r="B153" s="1" t="s">
        <v>49</v>
      </c>
      <c r="C153" s="1" t="s">
        <v>49</v>
      </c>
      <c r="D153" s="1" t="s">
        <v>49</v>
      </c>
      <c r="E153" s="1" t="s">
        <v>276</v>
      </c>
      <c r="F153" s="1" t="s">
        <v>49</v>
      </c>
      <c r="G153" s="1" t="s">
        <v>276</v>
      </c>
      <c r="H153" s="1" t="s">
        <v>49</v>
      </c>
      <c r="I153" s="1" t="s">
        <v>276</v>
      </c>
    </row>
    <row r="154" spans="1:9" x14ac:dyDescent="0.2">
      <c r="A154" s="4" t="s">
        <v>497</v>
      </c>
      <c r="B154" s="1" t="s">
        <v>49</v>
      </c>
      <c r="C154" s="1" t="s">
        <v>49</v>
      </c>
      <c r="D154" s="1" t="s">
        <v>49</v>
      </c>
      <c r="E154" s="1" t="s">
        <v>498</v>
      </c>
      <c r="F154" s="1" t="s">
        <v>49</v>
      </c>
      <c r="G154" s="1" t="s">
        <v>498</v>
      </c>
      <c r="H154" s="1" t="s">
        <v>49</v>
      </c>
      <c r="I154" s="1" t="s">
        <v>498</v>
      </c>
    </row>
    <row r="155" spans="1:9" x14ac:dyDescent="0.2">
      <c r="A155" s="4" t="s">
        <v>499</v>
      </c>
      <c r="B155" s="1" t="s">
        <v>49</v>
      </c>
      <c r="C155" s="1" t="s">
        <v>49</v>
      </c>
      <c r="D155" s="1" t="s">
        <v>49</v>
      </c>
      <c r="E155" s="1" t="s">
        <v>500</v>
      </c>
      <c r="F155" s="1" t="s">
        <v>49</v>
      </c>
      <c r="G155" s="1" t="s">
        <v>500</v>
      </c>
      <c r="H155" s="1" t="s">
        <v>49</v>
      </c>
      <c r="I155" s="1" t="s">
        <v>500</v>
      </c>
    </row>
    <row r="156" spans="1:9" x14ac:dyDescent="0.2">
      <c r="A156" s="4" t="s">
        <v>501</v>
      </c>
      <c r="B156" s="1" t="s">
        <v>49</v>
      </c>
      <c r="C156" s="1" t="s">
        <v>49</v>
      </c>
      <c r="D156" s="1" t="s">
        <v>49</v>
      </c>
      <c r="E156" s="1" t="s">
        <v>502</v>
      </c>
      <c r="F156" s="1" t="s">
        <v>49</v>
      </c>
      <c r="G156" s="1" t="s">
        <v>502</v>
      </c>
      <c r="H156" s="1" t="s">
        <v>49</v>
      </c>
      <c r="I156" s="1" t="s">
        <v>502</v>
      </c>
    </row>
    <row r="157" spans="1:9" x14ac:dyDescent="0.2">
      <c r="A157" s="4" t="s">
        <v>503</v>
      </c>
      <c r="B157" s="1" t="s">
        <v>49</v>
      </c>
      <c r="C157" s="1" t="s">
        <v>49</v>
      </c>
      <c r="D157" s="1" t="s">
        <v>49</v>
      </c>
      <c r="E157" s="1" t="s">
        <v>504</v>
      </c>
      <c r="F157" s="1" t="s">
        <v>49</v>
      </c>
      <c r="G157" s="1" t="s">
        <v>504</v>
      </c>
      <c r="H157" s="1" t="s">
        <v>49</v>
      </c>
      <c r="I157" s="1" t="s">
        <v>504</v>
      </c>
    </row>
    <row r="158" spans="1:9" x14ac:dyDescent="0.2">
      <c r="A158" s="4" t="s">
        <v>505</v>
      </c>
      <c r="B158" s="1" t="s">
        <v>49</v>
      </c>
      <c r="C158" s="1" t="s">
        <v>49</v>
      </c>
      <c r="D158" s="1" t="s">
        <v>49</v>
      </c>
      <c r="E158" s="1" t="s">
        <v>223</v>
      </c>
      <c r="F158" s="1" t="s">
        <v>49</v>
      </c>
      <c r="G158" s="1" t="s">
        <v>223</v>
      </c>
      <c r="H158" s="1" t="s">
        <v>49</v>
      </c>
      <c r="I158" s="1" t="s">
        <v>223</v>
      </c>
    </row>
    <row r="159" spans="1:9" x14ac:dyDescent="0.2">
      <c r="A159" s="4" t="s">
        <v>506</v>
      </c>
      <c r="B159" s="1" t="s">
        <v>49</v>
      </c>
      <c r="C159" s="1" t="s">
        <v>49</v>
      </c>
      <c r="D159" s="1" t="s">
        <v>49</v>
      </c>
      <c r="E159" s="1" t="s">
        <v>507</v>
      </c>
      <c r="F159" s="1" t="s">
        <v>49</v>
      </c>
      <c r="G159" s="1" t="s">
        <v>507</v>
      </c>
      <c r="H159" s="1" t="s">
        <v>49</v>
      </c>
      <c r="I159" s="1" t="s">
        <v>507</v>
      </c>
    </row>
    <row r="160" spans="1:9" x14ac:dyDescent="0.2">
      <c r="A160" s="4" t="s">
        <v>508</v>
      </c>
      <c r="B160" s="1" t="s">
        <v>49</v>
      </c>
      <c r="C160" s="1" t="s">
        <v>49</v>
      </c>
      <c r="D160" s="1" t="s">
        <v>49</v>
      </c>
      <c r="E160" s="1" t="s">
        <v>509</v>
      </c>
      <c r="F160" s="1" t="s">
        <v>49</v>
      </c>
      <c r="G160" s="1" t="s">
        <v>509</v>
      </c>
      <c r="H160" s="1" t="s">
        <v>49</v>
      </c>
      <c r="I160" s="1" t="s">
        <v>509</v>
      </c>
    </row>
    <row r="161" spans="1:9" x14ac:dyDescent="0.2">
      <c r="A161" s="4" t="s">
        <v>510</v>
      </c>
      <c r="B161" s="1" t="s">
        <v>49</v>
      </c>
      <c r="C161" s="1" t="s">
        <v>49</v>
      </c>
      <c r="D161" s="1" t="s">
        <v>49</v>
      </c>
      <c r="E161" s="1" t="s">
        <v>511</v>
      </c>
      <c r="F161" s="1" t="s">
        <v>49</v>
      </c>
      <c r="G161" s="1" t="s">
        <v>511</v>
      </c>
      <c r="H161" s="1" t="s">
        <v>49</v>
      </c>
      <c r="I161" s="1" t="s">
        <v>511</v>
      </c>
    </row>
    <row r="162" spans="1:9" x14ac:dyDescent="0.2">
      <c r="A162" s="4" t="s">
        <v>512</v>
      </c>
      <c r="B162" s="1" t="s">
        <v>49</v>
      </c>
      <c r="C162" s="1" t="s">
        <v>49</v>
      </c>
      <c r="D162" s="1" t="s">
        <v>49</v>
      </c>
      <c r="E162" s="1" t="s">
        <v>513</v>
      </c>
      <c r="F162" s="1" t="s">
        <v>514</v>
      </c>
      <c r="G162" s="1" t="s">
        <v>513</v>
      </c>
      <c r="H162" s="1" t="s">
        <v>514</v>
      </c>
      <c r="I162" s="1" t="s">
        <v>515</v>
      </c>
    </row>
    <row r="163" spans="1:9" x14ac:dyDescent="0.2">
      <c r="A163" s="4" t="s">
        <v>516</v>
      </c>
      <c r="B163" s="1" t="s">
        <v>49</v>
      </c>
      <c r="C163" s="1" t="s">
        <v>49</v>
      </c>
      <c r="D163" s="1" t="s">
        <v>49</v>
      </c>
      <c r="E163" s="1" t="s">
        <v>517</v>
      </c>
      <c r="F163" s="1" t="s">
        <v>49</v>
      </c>
      <c r="G163" s="1" t="s">
        <v>517</v>
      </c>
      <c r="H163" s="1" t="s">
        <v>49</v>
      </c>
      <c r="I163" s="1" t="s">
        <v>517</v>
      </c>
    </row>
    <row r="164" spans="1:9" x14ac:dyDescent="0.2">
      <c r="A164" s="4" t="s">
        <v>518</v>
      </c>
      <c r="B164" s="1" t="s">
        <v>49</v>
      </c>
      <c r="C164" s="1" t="s">
        <v>49</v>
      </c>
      <c r="D164" s="1" t="s">
        <v>49</v>
      </c>
      <c r="E164" s="1" t="s">
        <v>519</v>
      </c>
      <c r="F164" s="1" t="s">
        <v>219</v>
      </c>
      <c r="G164" s="1" t="s">
        <v>519</v>
      </c>
      <c r="H164" s="1" t="s">
        <v>219</v>
      </c>
      <c r="I164" s="1" t="s">
        <v>520</v>
      </c>
    </row>
    <row r="165" spans="1:9" x14ac:dyDescent="0.2">
      <c r="A165" s="4" t="s">
        <v>521</v>
      </c>
      <c r="B165" s="1" t="s">
        <v>49</v>
      </c>
      <c r="C165" s="1" t="s">
        <v>49</v>
      </c>
      <c r="D165" s="1" t="s">
        <v>49</v>
      </c>
      <c r="E165" s="1" t="s">
        <v>522</v>
      </c>
      <c r="F165" s="1" t="s">
        <v>49</v>
      </c>
      <c r="G165" s="1" t="s">
        <v>522</v>
      </c>
      <c r="H165" s="1" t="s">
        <v>49</v>
      </c>
      <c r="I165" s="1" t="s">
        <v>522</v>
      </c>
    </row>
    <row r="166" spans="1:9" x14ac:dyDescent="0.2">
      <c r="A166" s="4" t="s">
        <v>523</v>
      </c>
      <c r="B166" s="1" t="s">
        <v>49</v>
      </c>
      <c r="C166" s="1" t="s">
        <v>49</v>
      </c>
      <c r="D166" s="1" t="s">
        <v>49</v>
      </c>
      <c r="E166" s="1" t="s">
        <v>524</v>
      </c>
      <c r="F166" s="1" t="s">
        <v>49</v>
      </c>
      <c r="G166" s="1" t="s">
        <v>524</v>
      </c>
      <c r="H166" s="1" t="s">
        <v>49</v>
      </c>
      <c r="I166" s="1" t="s">
        <v>524</v>
      </c>
    </row>
    <row r="167" spans="1:9" x14ac:dyDescent="0.2">
      <c r="A167" s="4" t="s">
        <v>525</v>
      </c>
      <c r="B167" s="1" t="s">
        <v>49</v>
      </c>
      <c r="C167" s="1" t="s">
        <v>49</v>
      </c>
      <c r="D167" s="1" t="s">
        <v>49</v>
      </c>
      <c r="E167" s="1" t="s">
        <v>526</v>
      </c>
      <c r="F167" s="1" t="s">
        <v>49</v>
      </c>
      <c r="G167" s="1" t="s">
        <v>526</v>
      </c>
      <c r="H167" s="1" t="s">
        <v>49</v>
      </c>
      <c r="I167" s="1" t="s">
        <v>526</v>
      </c>
    </row>
    <row r="168" spans="1:9" x14ac:dyDescent="0.2">
      <c r="A168" s="4" t="s">
        <v>527</v>
      </c>
      <c r="B168" s="1" t="s">
        <v>49</v>
      </c>
      <c r="C168" s="1" t="s">
        <v>49</v>
      </c>
      <c r="D168" s="1" t="s">
        <v>49</v>
      </c>
      <c r="E168" s="1" t="s">
        <v>528</v>
      </c>
      <c r="F168" s="1" t="s">
        <v>268</v>
      </c>
      <c r="G168" s="1" t="s">
        <v>528</v>
      </c>
      <c r="H168" s="1" t="s">
        <v>268</v>
      </c>
      <c r="I168" s="1" t="s">
        <v>529</v>
      </c>
    </row>
    <row r="169" spans="1:9" x14ac:dyDescent="0.2">
      <c r="A169" s="4" t="s">
        <v>530</v>
      </c>
      <c r="B169" s="1" t="s">
        <v>49</v>
      </c>
      <c r="C169" s="1" t="s">
        <v>49</v>
      </c>
      <c r="D169" s="1" t="s">
        <v>49</v>
      </c>
      <c r="E169" s="1" t="s">
        <v>531</v>
      </c>
      <c r="F169" s="1" t="s">
        <v>49</v>
      </c>
      <c r="G169" s="1" t="s">
        <v>531</v>
      </c>
      <c r="H169" s="1" t="s">
        <v>49</v>
      </c>
      <c r="I169" s="1" t="s">
        <v>531</v>
      </c>
    </row>
    <row r="170" spans="1:9" x14ac:dyDescent="0.2">
      <c r="A170" s="4" t="s">
        <v>532</v>
      </c>
      <c r="B170" s="1" t="s">
        <v>49</v>
      </c>
      <c r="C170" s="1" t="s">
        <v>49</v>
      </c>
      <c r="D170" s="1" t="s">
        <v>49</v>
      </c>
      <c r="E170" s="1" t="s">
        <v>533</v>
      </c>
      <c r="F170" s="1" t="s">
        <v>49</v>
      </c>
      <c r="G170" s="1" t="s">
        <v>533</v>
      </c>
      <c r="H170" s="1" t="s">
        <v>49</v>
      </c>
      <c r="I170" s="1" t="s">
        <v>533</v>
      </c>
    </row>
    <row r="171" spans="1:9" x14ac:dyDescent="0.2">
      <c r="A171" s="4" t="s">
        <v>534</v>
      </c>
      <c r="B171" s="1" t="s">
        <v>49</v>
      </c>
      <c r="C171" s="1" t="s">
        <v>49</v>
      </c>
      <c r="D171" s="1" t="s">
        <v>49</v>
      </c>
      <c r="E171" s="1" t="s">
        <v>535</v>
      </c>
      <c r="F171" s="1" t="s">
        <v>49</v>
      </c>
      <c r="G171" s="1" t="s">
        <v>535</v>
      </c>
      <c r="H171" s="1" t="s">
        <v>49</v>
      </c>
      <c r="I171" s="1" t="s">
        <v>535</v>
      </c>
    </row>
    <row r="172" spans="1:9" x14ac:dyDescent="0.2">
      <c r="A172" s="4" t="s">
        <v>536</v>
      </c>
      <c r="B172" s="1" t="s">
        <v>49</v>
      </c>
      <c r="C172" s="1" t="s">
        <v>49</v>
      </c>
      <c r="D172" s="1" t="s">
        <v>49</v>
      </c>
      <c r="E172" s="1" t="s">
        <v>537</v>
      </c>
      <c r="F172" s="1" t="s">
        <v>49</v>
      </c>
      <c r="G172" s="1" t="s">
        <v>537</v>
      </c>
      <c r="H172" s="1" t="s">
        <v>49</v>
      </c>
      <c r="I172" s="1" t="s">
        <v>537</v>
      </c>
    </row>
    <row r="173" spans="1:9" x14ac:dyDescent="0.2">
      <c r="A173" s="4" t="s">
        <v>538</v>
      </c>
      <c r="B173" s="1" t="s">
        <v>49</v>
      </c>
      <c r="C173" s="1" t="s">
        <v>49</v>
      </c>
      <c r="D173" s="1" t="s">
        <v>49</v>
      </c>
      <c r="E173" s="1" t="s">
        <v>539</v>
      </c>
      <c r="F173" s="1" t="s">
        <v>49</v>
      </c>
      <c r="G173" s="1" t="s">
        <v>539</v>
      </c>
      <c r="H173" s="1" t="s">
        <v>49</v>
      </c>
      <c r="I173" s="1" t="s">
        <v>539</v>
      </c>
    </row>
    <row r="174" spans="1:9" x14ac:dyDescent="0.2">
      <c r="A174" s="4" t="s">
        <v>540</v>
      </c>
      <c r="B174" s="1" t="s">
        <v>49</v>
      </c>
      <c r="C174" s="1" t="s">
        <v>49</v>
      </c>
      <c r="D174" s="1" t="s">
        <v>49</v>
      </c>
      <c r="E174" s="1" t="s">
        <v>264</v>
      </c>
      <c r="F174" s="1" t="s">
        <v>49</v>
      </c>
      <c r="G174" s="1" t="s">
        <v>264</v>
      </c>
      <c r="H174" s="1" t="s">
        <v>49</v>
      </c>
      <c r="I174" s="1" t="s">
        <v>264</v>
      </c>
    </row>
    <row r="175" spans="1:9" x14ac:dyDescent="0.2">
      <c r="A175" s="4" t="s">
        <v>541</v>
      </c>
      <c r="B175" s="1" t="s">
        <v>49</v>
      </c>
      <c r="C175" s="1" t="s">
        <v>49</v>
      </c>
      <c r="D175" s="1" t="s">
        <v>49</v>
      </c>
      <c r="E175" s="1" t="s">
        <v>448</v>
      </c>
      <c r="F175" s="1" t="s">
        <v>49</v>
      </c>
      <c r="G175" s="1" t="s">
        <v>448</v>
      </c>
      <c r="H175" s="1" t="s">
        <v>49</v>
      </c>
      <c r="I175" s="1" t="s">
        <v>448</v>
      </c>
    </row>
    <row r="176" spans="1:9" x14ac:dyDescent="0.2">
      <c r="A176" s="4" t="s">
        <v>542</v>
      </c>
      <c r="B176" s="1" t="s">
        <v>49</v>
      </c>
      <c r="C176" s="1" t="s">
        <v>49</v>
      </c>
      <c r="D176" s="1" t="s">
        <v>49</v>
      </c>
      <c r="E176" s="1" t="s">
        <v>543</v>
      </c>
      <c r="F176" s="1" t="s">
        <v>49</v>
      </c>
      <c r="G176" s="1" t="s">
        <v>543</v>
      </c>
      <c r="H176" s="1" t="s">
        <v>49</v>
      </c>
      <c r="I176" s="1" t="s">
        <v>543</v>
      </c>
    </row>
    <row r="177" spans="1:9" x14ac:dyDescent="0.2">
      <c r="A177" s="4" t="s">
        <v>545</v>
      </c>
      <c r="B177" s="1" t="s">
        <v>49</v>
      </c>
      <c r="C177" s="1" t="s">
        <v>49</v>
      </c>
      <c r="D177" s="1" t="s">
        <v>49</v>
      </c>
      <c r="E177" s="1" t="s">
        <v>546</v>
      </c>
      <c r="F177" s="1" t="s">
        <v>49</v>
      </c>
      <c r="G177" s="1" t="s">
        <v>546</v>
      </c>
      <c r="H177" s="1" t="s">
        <v>49</v>
      </c>
      <c r="I177" s="1" t="s">
        <v>546</v>
      </c>
    </row>
    <row r="178" spans="1:9" x14ac:dyDescent="0.2">
      <c r="A178" s="4" t="s">
        <v>547</v>
      </c>
      <c r="B178" s="1" t="s">
        <v>49</v>
      </c>
      <c r="C178" s="1" t="s">
        <v>49</v>
      </c>
      <c r="D178" s="1" t="s">
        <v>49</v>
      </c>
      <c r="E178" s="1" t="s">
        <v>548</v>
      </c>
      <c r="F178" s="1" t="s">
        <v>49</v>
      </c>
      <c r="G178" s="1" t="s">
        <v>548</v>
      </c>
      <c r="H178" s="1" t="s">
        <v>49</v>
      </c>
      <c r="I178" s="1" t="s">
        <v>548</v>
      </c>
    </row>
    <row r="179" spans="1:9" x14ac:dyDescent="0.2">
      <c r="A179" s="4" t="s">
        <v>549</v>
      </c>
      <c r="B179" s="1" t="s">
        <v>49</v>
      </c>
      <c r="C179" s="1" t="s">
        <v>49</v>
      </c>
      <c r="D179" s="1" t="s">
        <v>49</v>
      </c>
      <c r="E179" s="1" t="s">
        <v>550</v>
      </c>
      <c r="F179" s="1" t="s">
        <v>49</v>
      </c>
      <c r="G179" s="1" t="s">
        <v>550</v>
      </c>
      <c r="H179" s="1" t="s">
        <v>49</v>
      </c>
      <c r="I179" s="1" t="s">
        <v>550</v>
      </c>
    </row>
    <row r="180" spans="1:9" x14ac:dyDescent="0.2">
      <c r="A180" s="4" t="s">
        <v>551</v>
      </c>
      <c r="B180" s="1" t="s">
        <v>49</v>
      </c>
      <c r="C180" s="1" t="s">
        <v>49</v>
      </c>
      <c r="D180" s="1" t="s">
        <v>49</v>
      </c>
      <c r="E180" s="1" t="s">
        <v>552</v>
      </c>
      <c r="F180" s="1" t="s">
        <v>49</v>
      </c>
      <c r="G180" s="1" t="s">
        <v>552</v>
      </c>
      <c r="H180" s="1" t="s">
        <v>49</v>
      </c>
      <c r="I180" s="1" t="s">
        <v>552</v>
      </c>
    </row>
    <row r="181" spans="1:9" x14ac:dyDescent="0.2">
      <c r="A181" s="4" t="s">
        <v>553</v>
      </c>
      <c r="B181" s="1" t="s">
        <v>49</v>
      </c>
      <c r="C181" s="1" t="s">
        <v>49</v>
      </c>
      <c r="D181" s="1" t="s">
        <v>49</v>
      </c>
      <c r="E181" s="1" t="s">
        <v>554</v>
      </c>
      <c r="F181" s="1" t="s">
        <v>49</v>
      </c>
      <c r="G181" s="1" t="s">
        <v>554</v>
      </c>
      <c r="H181" s="1" t="s">
        <v>49</v>
      </c>
      <c r="I181" s="1" t="s">
        <v>554</v>
      </c>
    </row>
    <row r="182" spans="1:9" x14ac:dyDescent="0.2">
      <c r="A182" s="4" t="s">
        <v>555</v>
      </c>
      <c r="B182" s="1" t="s">
        <v>49</v>
      </c>
      <c r="C182" s="1" t="s">
        <v>49</v>
      </c>
      <c r="D182" s="1" t="s">
        <v>49</v>
      </c>
      <c r="E182" s="1" t="s">
        <v>556</v>
      </c>
      <c r="F182" s="1" t="s">
        <v>49</v>
      </c>
      <c r="G182" s="1" t="s">
        <v>556</v>
      </c>
      <c r="H182" s="1" t="s">
        <v>49</v>
      </c>
      <c r="I182" s="1" t="s">
        <v>556</v>
      </c>
    </row>
    <row r="183" spans="1:9" x14ac:dyDescent="0.2">
      <c r="A183" s="4" t="s">
        <v>557</v>
      </c>
      <c r="B183" s="1" t="s">
        <v>49</v>
      </c>
      <c r="C183" s="1" t="s">
        <v>49</v>
      </c>
      <c r="D183" s="1" t="s">
        <v>49</v>
      </c>
      <c r="E183" s="1" t="s">
        <v>558</v>
      </c>
      <c r="F183" s="1" t="s">
        <v>49</v>
      </c>
      <c r="G183" s="1" t="s">
        <v>558</v>
      </c>
      <c r="H183" s="1" t="s">
        <v>49</v>
      </c>
      <c r="I183" s="1" t="s">
        <v>558</v>
      </c>
    </row>
    <row r="184" spans="1:9" x14ac:dyDescent="0.2">
      <c r="A184" s="4" t="s">
        <v>559</v>
      </c>
      <c r="B184" s="1" t="s">
        <v>49</v>
      </c>
      <c r="C184" s="1" t="s">
        <v>49</v>
      </c>
      <c r="D184" s="1" t="s">
        <v>49</v>
      </c>
      <c r="E184" s="1" t="s">
        <v>560</v>
      </c>
      <c r="F184" s="1" t="s">
        <v>49</v>
      </c>
      <c r="G184" s="1" t="s">
        <v>560</v>
      </c>
      <c r="H184" s="1" t="s">
        <v>49</v>
      </c>
      <c r="I184" s="1" t="s">
        <v>560</v>
      </c>
    </row>
    <row r="185" spans="1:9" x14ac:dyDescent="0.2">
      <c r="A185" s="4" t="s">
        <v>561</v>
      </c>
      <c r="B185" s="1" t="s">
        <v>49</v>
      </c>
      <c r="C185" s="1" t="s">
        <v>49</v>
      </c>
      <c r="D185" s="1" t="s">
        <v>49</v>
      </c>
      <c r="E185" s="1" t="s">
        <v>562</v>
      </c>
      <c r="F185" s="1" t="s">
        <v>49</v>
      </c>
      <c r="G185" s="1" t="s">
        <v>562</v>
      </c>
      <c r="H185" s="1" t="s">
        <v>49</v>
      </c>
      <c r="I185" s="1" t="s">
        <v>562</v>
      </c>
    </row>
    <row r="186" spans="1:9" x14ac:dyDescent="0.2">
      <c r="A186" s="4" t="s">
        <v>563</v>
      </c>
      <c r="B186" s="1" t="s">
        <v>49</v>
      </c>
      <c r="C186" s="1" t="s">
        <v>49</v>
      </c>
      <c r="D186" s="1" t="s">
        <v>49</v>
      </c>
      <c r="E186" s="1" t="s">
        <v>564</v>
      </c>
      <c r="F186" s="1" t="s">
        <v>544</v>
      </c>
      <c r="G186" s="1" t="s">
        <v>564</v>
      </c>
      <c r="H186" s="1" t="s">
        <v>544</v>
      </c>
      <c r="I186" s="1" t="s">
        <v>565</v>
      </c>
    </row>
    <row r="187" spans="1:9" x14ac:dyDescent="0.2">
      <c r="A187" s="4" t="s">
        <v>566</v>
      </c>
      <c r="B187" s="1" t="s">
        <v>49</v>
      </c>
      <c r="C187" s="1" t="s">
        <v>49</v>
      </c>
      <c r="D187" s="1" t="s">
        <v>49</v>
      </c>
      <c r="E187" s="1" t="s">
        <v>567</v>
      </c>
      <c r="F187" s="1" t="s">
        <v>49</v>
      </c>
      <c r="G187" s="1" t="s">
        <v>567</v>
      </c>
      <c r="H187" s="1" t="s">
        <v>49</v>
      </c>
      <c r="I187" s="1" t="s">
        <v>567</v>
      </c>
    </row>
    <row r="188" spans="1:9" x14ac:dyDescent="0.2">
      <c r="A188" s="4" t="s">
        <v>568</v>
      </c>
      <c r="B188" s="1" t="s">
        <v>49</v>
      </c>
      <c r="C188" s="1" t="s">
        <v>49</v>
      </c>
      <c r="D188" s="1" t="s">
        <v>49</v>
      </c>
      <c r="E188" s="1" t="s">
        <v>244</v>
      </c>
      <c r="F188" s="1" t="s">
        <v>49</v>
      </c>
      <c r="G188" s="1" t="s">
        <v>244</v>
      </c>
      <c r="H188" s="1" t="s">
        <v>49</v>
      </c>
      <c r="I188" s="1" t="s">
        <v>244</v>
      </c>
    </row>
    <row r="189" spans="1:9" x14ac:dyDescent="0.2">
      <c r="A189" s="4" t="s">
        <v>569</v>
      </c>
      <c r="B189" s="1" t="s">
        <v>49</v>
      </c>
      <c r="C189" s="1" t="s">
        <v>49</v>
      </c>
      <c r="D189" s="1" t="s">
        <v>49</v>
      </c>
      <c r="E189" s="1" t="s">
        <v>570</v>
      </c>
      <c r="F189" s="1" t="s">
        <v>49</v>
      </c>
      <c r="G189" s="1" t="s">
        <v>570</v>
      </c>
      <c r="H189" s="1" t="s">
        <v>49</v>
      </c>
      <c r="I189" s="1" t="s">
        <v>570</v>
      </c>
    </row>
    <row r="190" spans="1:9" x14ac:dyDescent="0.2">
      <c r="A190" s="4" t="s">
        <v>571</v>
      </c>
      <c r="B190" s="1" t="s">
        <v>49</v>
      </c>
      <c r="C190" s="1" t="s">
        <v>49</v>
      </c>
      <c r="D190" s="1" t="s">
        <v>49</v>
      </c>
      <c r="E190" s="1" t="s">
        <v>572</v>
      </c>
      <c r="F190" s="1" t="s">
        <v>49</v>
      </c>
      <c r="G190" s="1" t="s">
        <v>572</v>
      </c>
      <c r="H190" s="1" t="s">
        <v>49</v>
      </c>
      <c r="I190" s="1" t="s">
        <v>572</v>
      </c>
    </row>
    <row r="191" spans="1:9" x14ac:dyDescent="0.2">
      <c r="A191" s="4" t="s">
        <v>573</v>
      </c>
      <c r="B191" s="1" t="s">
        <v>49</v>
      </c>
      <c r="C191" s="1" t="s">
        <v>49</v>
      </c>
      <c r="D191" s="1" t="s">
        <v>49</v>
      </c>
      <c r="E191" s="1" t="s">
        <v>574</v>
      </c>
      <c r="F191" s="1" t="s">
        <v>49</v>
      </c>
      <c r="G191" s="1" t="s">
        <v>574</v>
      </c>
      <c r="H191" s="1" t="s">
        <v>49</v>
      </c>
      <c r="I191" s="1" t="s">
        <v>574</v>
      </c>
    </row>
    <row r="192" spans="1:9" x14ac:dyDescent="0.2">
      <c r="A192" s="4" t="s">
        <v>575</v>
      </c>
      <c r="B192" s="1" t="s">
        <v>49</v>
      </c>
      <c r="C192" s="1" t="s">
        <v>49</v>
      </c>
      <c r="D192" s="1" t="s">
        <v>49</v>
      </c>
      <c r="E192" s="1" t="s">
        <v>576</v>
      </c>
      <c r="F192" s="1" t="s">
        <v>49</v>
      </c>
      <c r="G192" s="1" t="s">
        <v>576</v>
      </c>
      <c r="H192" s="1" t="s">
        <v>49</v>
      </c>
      <c r="I192" s="1" t="s">
        <v>576</v>
      </c>
    </row>
    <row r="193" spans="1:9" x14ac:dyDescent="0.2">
      <c r="A193" s="4" t="s">
        <v>577</v>
      </c>
      <c r="B193" s="1" t="s">
        <v>49</v>
      </c>
      <c r="C193" s="1" t="s">
        <v>49</v>
      </c>
      <c r="D193" s="1" t="s">
        <v>49</v>
      </c>
      <c r="E193" s="1" t="s">
        <v>578</v>
      </c>
      <c r="F193" s="1" t="s">
        <v>49</v>
      </c>
      <c r="G193" s="1" t="s">
        <v>578</v>
      </c>
      <c r="H193" s="1" t="s">
        <v>49</v>
      </c>
      <c r="I193" s="1" t="s">
        <v>578</v>
      </c>
    </row>
    <row r="194" spans="1:9" x14ac:dyDescent="0.2">
      <c r="A194" s="4" t="s">
        <v>579</v>
      </c>
      <c r="B194" s="1" t="s">
        <v>49</v>
      </c>
      <c r="C194" s="1" t="s">
        <v>49</v>
      </c>
      <c r="D194" s="1" t="s">
        <v>49</v>
      </c>
      <c r="E194" s="1" t="s">
        <v>580</v>
      </c>
      <c r="F194" s="1" t="s">
        <v>49</v>
      </c>
      <c r="G194" s="1" t="s">
        <v>580</v>
      </c>
      <c r="H194" s="1" t="s">
        <v>49</v>
      </c>
      <c r="I194" s="1" t="s">
        <v>580</v>
      </c>
    </row>
    <row r="195" spans="1:9" x14ac:dyDescent="0.2">
      <c r="A195" s="4" t="s">
        <v>581</v>
      </c>
      <c r="B195" s="1" t="s">
        <v>49</v>
      </c>
      <c r="C195" s="1" t="s">
        <v>49</v>
      </c>
      <c r="D195" s="1" t="s">
        <v>49</v>
      </c>
      <c r="E195" s="1" t="s">
        <v>169</v>
      </c>
      <c r="F195" s="1" t="s">
        <v>49</v>
      </c>
      <c r="G195" s="1" t="s">
        <v>169</v>
      </c>
      <c r="H195" s="1" t="s">
        <v>49</v>
      </c>
      <c r="I195" s="1" t="s">
        <v>169</v>
      </c>
    </row>
    <row r="196" spans="1:9" x14ac:dyDescent="0.2">
      <c r="A196" s="4" t="s">
        <v>582</v>
      </c>
      <c r="B196" s="1" t="s">
        <v>49</v>
      </c>
      <c r="C196" s="1" t="s">
        <v>49</v>
      </c>
      <c r="D196" s="1" t="s">
        <v>49</v>
      </c>
      <c r="E196" s="1" t="s">
        <v>583</v>
      </c>
      <c r="F196" s="1" t="s">
        <v>49</v>
      </c>
      <c r="G196" s="1" t="s">
        <v>583</v>
      </c>
      <c r="H196" s="1" t="s">
        <v>49</v>
      </c>
      <c r="I196" s="1" t="s">
        <v>583</v>
      </c>
    </row>
    <row r="197" spans="1:9" x14ac:dyDescent="0.2">
      <c r="A197" s="4" t="s">
        <v>584</v>
      </c>
      <c r="B197" s="1" t="s">
        <v>49</v>
      </c>
      <c r="C197" s="1" t="s">
        <v>49</v>
      </c>
      <c r="D197" s="1" t="s">
        <v>49</v>
      </c>
      <c r="E197" s="1" t="s">
        <v>585</v>
      </c>
      <c r="F197" s="1" t="s">
        <v>49</v>
      </c>
      <c r="G197" s="1" t="s">
        <v>585</v>
      </c>
      <c r="H197" s="1" t="s">
        <v>49</v>
      </c>
      <c r="I197" s="1" t="s">
        <v>585</v>
      </c>
    </row>
    <row r="198" spans="1:9" x14ac:dyDescent="0.2">
      <c r="A198" s="4" t="s">
        <v>586</v>
      </c>
      <c r="B198" s="1" t="s">
        <v>49</v>
      </c>
      <c r="C198" s="1" t="s">
        <v>49</v>
      </c>
      <c r="D198" s="1" t="s">
        <v>49</v>
      </c>
      <c r="E198" s="1" t="s">
        <v>587</v>
      </c>
      <c r="F198" s="1" t="s">
        <v>49</v>
      </c>
      <c r="G198" s="1" t="s">
        <v>587</v>
      </c>
      <c r="H198" s="1" t="s">
        <v>49</v>
      </c>
      <c r="I198" s="1" t="s">
        <v>587</v>
      </c>
    </row>
    <row r="199" spans="1:9" x14ac:dyDescent="0.2">
      <c r="A199" s="4" t="s">
        <v>588</v>
      </c>
      <c r="B199" s="1" t="s">
        <v>49</v>
      </c>
      <c r="C199" s="1" t="s">
        <v>49</v>
      </c>
      <c r="D199" s="1" t="s">
        <v>49</v>
      </c>
      <c r="E199" s="1" t="s">
        <v>455</v>
      </c>
      <c r="F199" s="1" t="s">
        <v>49</v>
      </c>
      <c r="G199" s="1" t="s">
        <v>455</v>
      </c>
      <c r="H199" s="1" t="s">
        <v>49</v>
      </c>
      <c r="I199" s="1" t="s">
        <v>455</v>
      </c>
    </row>
    <row r="200" spans="1:9" x14ac:dyDescent="0.2">
      <c r="A200" s="4" t="s">
        <v>589</v>
      </c>
      <c r="B200" s="1" t="s">
        <v>49</v>
      </c>
      <c r="C200" s="1" t="s">
        <v>49</v>
      </c>
      <c r="D200" s="1" t="s">
        <v>49</v>
      </c>
      <c r="E200" s="1" t="s">
        <v>461</v>
      </c>
      <c r="F200" s="1" t="s">
        <v>49</v>
      </c>
      <c r="G200" s="1" t="s">
        <v>461</v>
      </c>
      <c r="H200" s="1" t="s">
        <v>49</v>
      </c>
      <c r="I200" s="1" t="s">
        <v>461</v>
      </c>
    </row>
    <row r="201" spans="1:9" x14ac:dyDescent="0.2">
      <c r="A201" s="4" t="s">
        <v>590</v>
      </c>
      <c r="B201" s="1" t="s">
        <v>49</v>
      </c>
      <c r="C201" s="1" t="s">
        <v>49</v>
      </c>
      <c r="D201" s="1" t="s">
        <v>49</v>
      </c>
      <c r="E201" s="1" t="s">
        <v>467</v>
      </c>
      <c r="F201" s="1" t="s">
        <v>49</v>
      </c>
      <c r="G201" s="1" t="s">
        <v>467</v>
      </c>
      <c r="H201" s="1" t="s">
        <v>49</v>
      </c>
      <c r="I201" s="1" t="s">
        <v>467</v>
      </c>
    </row>
    <row r="202" spans="1:9" x14ac:dyDescent="0.2">
      <c r="A202" s="4" t="s">
        <v>591</v>
      </c>
      <c r="B202" s="1" t="s">
        <v>49</v>
      </c>
      <c r="C202" s="1" t="s">
        <v>49</v>
      </c>
      <c r="D202" s="1" t="s">
        <v>49</v>
      </c>
      <c r="E202" s="1" t="s">
        <v>473</v>
      </c>
      <c r="F202" s="1" t="s">
        <v>49</v>
      </c>
      <c r="G202" s="1" t="s">
        <v>473</v>
      </c>
      <c r="H202" s="1" t="s">
        <v>49</v>
      </c>
      <c r="I202" s="1" t="s">
        <v>473</v>
      </c>
    </row>
    <row r="203" spans="1:9" x14ac:dyDescent="0.2">
      <c r="A203" s="4" t="s">
        <v>29</v>
      </c>
      <c r="B203" s="1" t="s">
        <v>49</v>
      </c>
      <c r="C203" s="1" t="s">
        <v>49</v>
      </c>
      <c r="D203" s="1" t="s">
        <v>49</v>
      </c>
      <c r="E203" s="1" t="s">
        <v>592</v>
      </c>
      <c r="F203" s="1" t="s">
        <v>593</v>
      </c>
      <c r="G203" s="1" t="s">
        <v>592</v>
      </c>
      <c r="H203" s="1" t="s">
        <v>593</v>
      </c>
      <c r="I203" s="1" t="s">
        <v>594</v>
      </c>
    </row>
    <row r="204" spans="1:9" x14ac:dyDescent="0.2">
      <c r="A204" s="4" t="s">
        <v>595</v>
      </c>
      <c r="B204" s="1" t="s">
        <v>49</v>
      </c>
      <c r="C204" s="1" t="s">
        <v>49</v>
      </c>
      <c r="D204" s="1" t="s">
        <v>49</v>
      </c>
      <c r="E204" s="1" t="s">
        <v>49</v>
      </c>
      <c r="F204" s="1" t="s">
        <v>596</v>
      </c>
      <c r="G204" s="1" t="s">
        <v>49</v>
      </c>
      <c r="H204" s="1" t="s">
        <v>596</v>
      </c>
      <c r="I204" s="1" t="s">
        <v>597</v>
      </c>
    </row>
    <row r="205" spans="1:9" x14ac:dyDescent="0.2">
      <c r="A205" s="4" t="s">
        <v>598</v>
      </c>
      <c r="B205" s="1" t="s">
        <v>49</v>
      </c>
      <c r="C205" s="1" t="s">
        <v>49</v>
      </c>
      <c r="D205" s="1" t="s">
        <v>49</v>
      </c>
      <c r="E205" s="1" t="s">
        <v>49</v>
      </c>
      <c r="F205" s="1" t="s">
        <v>209</v>
      </c>
      <c r="G205" s="1" t="s">
        <v>49</v>
      </c>
      <c r="H205" s="1" t="s">
        <v>209</v>
      </c>
      <c r="I205" s="1" t="s">
        <v>599</v>
      </c>
    </row>
  </sheetData>
  <mergeCells count="3">
    <mergeCell ref="A1:I1"/>
    <mergeCell ref="A2:I2"/>
    <mergeCell ref="A3:I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35"/>
  <sheetViews>
    <sheetView rightToLeft="1" view="pageBreakPreview" topLeftCell="A25" zoomScale="130" zoomScaleNormal="130" zoomScaleSheetLayoutView="130" zoomScalePageLayoutView="130" workbookViewId="0">
      <selection activeCell="A32" sqref="A32:XFD32"/>
    </sheetView>
  </sheetViews>
  <sheetFormatPr defaultColWidth="9.25" defaultRowHeight="26.25" customHeight="1" x14ac:dyDescent="0.2"/>
  <cols>
    <col min="1" max="1" width="1.75" style="10" customWidth="1"/>
    <col min="2" max="2" width="35.125" style="10" customWidth="1"/>
    <col min="3" max="3" width="7.625" style="10" customWidth="1"/>
    <col min="4" max="4" width="1.625" style="10" customWidth="1"/>
    <col min="5" max="5" width="13.875" style="10" customWidth="1"/>
    <col min="6" max="6" width="1.625" style="10" customWidth="1"/>
    <col min="7" max="7" width="14.625" style="11" customWidth="1"/>
    <col min="8" max="8" width="10" style="10" bestFit="1" customWidth="1"/>
    <col min="9" max="250" width="9.25" style="10"/>
    <col min="251" max="251" width="12.75" style="10" customWidth="1"/>
    <col min="252" max="252" width="31.875" style="10" customWidth="1"/>
    <col min="253" max="253" width="5" style="10" customWidth="1"/>
    <col min="254" max="254" width="1.875" style="10" customWidth="1"/>
    <col min="255" max="255" width="7.375" style="10" customWidth="1"/>
    <col min="256" max="256" width="2.25" style="10" customWidth="1"/>
    <col min="257" max="257" width="23" style="10" bestFit="1" customWidth="1"/>
    <col min="258" max="258" width="1.75" style="10" customWidth="1"/>
    <col min="259" max="259" width="23" style="10" bestFit="1" customWidth="1"/>
    <col min="260" max="260" width="1.625" style="10" customWidth="1"/>
    <col min="261" max="261" width="19.625" style="10" customWidth="1"/>
    <col min="262" max="262" width="29.25" style="10" customWidth="1"/>
    <col min="263" max="506" width="9.25" style="10"/>
    <col min="507" max="507" width="12.75" style="10" customWidth="1"/>
    <col min="508" max="508" width="31.875" style="10" customWidth="1"/>
    <col min="509" max="509" width="5" style="10" customWidth="1"/>
    <col min="510" max="510" width="1.875" style="10" customWidth="1"/>
    <col min="511" max="511" width="7.375" style="10" customWidth="1"/>
    <col min="512" max="512" width="2.25" style="10" customWidth="1"/>
    <col min="513" max="513" width="23" style="10" bestFit="1" customWidth="1"/>
    <col min="514" max="514" width="1.75" style="10" customWidth="1"/>
    <col min="515" max="515" width="23" style="10" bestFit="1" customWidth="1"/>
    <col min="516" max="516" width="1.625" style="10" customWidth="1"/>
    <col min="517" max="517" width="19.625" style="10" customWidth="1"/>
    <col min="518" max="518" width="29.25" style="10" customWidth="1"/>
    <col min="519" max="762" width="9.25" style="10"/>
    <col min="763" max="763" width="12.75" style="10" customWidth="1"/>
    <col min="764" max="764" width="31.875" style="10" customWidth="1"/>
    <col min="765" max="765" width="5" style="10" customWidth="1"/>
    <col min="766" max="766" width="1.875" style="10" customWidth="1"/>
    <col min="767" max="767" width="7.375" style="10" customWidth="1"/>
    <col min="768" max="768" width="2.25" style="10" customWidth="1"/>
    <col min="769" max="769" width="23" style="10" bestFit="1" customWidth="1"/>
    <col min="770" max="770" width="1.75" style="10" customWidth="1"/>
    <col min="771" max="771" width="23" style="10" bestFit="1" customWidth="1"/>
    <col min="772" max="772" width="1.625" style="10" customWidth="1"/>
    <col min="773" max="773" width="19.625" style="10" customWidth="1"/>
    <col min="774" max="774" width="29.25" style="10" customWidth="1"/>
    <col min="775" max="1018" width="9.25" style="10"/>
    <col min="1019" max="1019" width="12.75" style="10" customWidth="1"/>
    <col min="1020" max="1020" width="31.875" style="10" customWidth="1"/>
    <col min="1021" max="1021" width="5" style="10" customWidth="1"/>
    <col min="1022" max="1022" width="1.875" style="10" customWidth="1"/>
    <col min="1023" max="1023" width="7.375" style="10" customWidth="1"/>
    <col min="1024" max="1024" width="2.25" style="10" customWidth="1"/>
    <col min="1025" max="1025" width="23" style="10" bestFit="1" customWidth="1"/>
    <col min="1026" max="1026" width="1.75" style="10" customWidth="1"/>
    <col min="1027" max="1027" width="23" style="10" bestFit="1" customWidth="1"/>
    <col min="1028" max="1028" width="1.625" style="10" customWidth="1"/>
    <col min="1029" max="1029" width="19.625" style="10" customWidth="1"/>
    <col min="1030" max="1030" width="29.25" style="10" customWidth="1"/>
    <col min="1031" max="1274" width="9.25" style="10"/>
    <col min="1275" max="1275" width="12.75" style="10" customWidth="1"/>
    <col min="1276" max="1276" width="31.875" style="10" customWidth="1"/>
    <col min="1277" max="1277" width="5" style="10" customWidth="1"/>
    <col min="1278" max="1278" width="1.875" style="10" customWidth="1"/>
    <col min="1279" max="1279" width="7.375" style="10" customWidth="1"/>
    <col min="1280" max="1280" width="2.25" style="10" customWidth="1"/>
    <col min="1281" max="1281" width="23" style="10" bestFit="1" customWidth="1"/>
    <col min="1282" max="1282" width="1.75" style="10" customWidth="1"/>
    <col min="1283" max="1283" width="23" style="10" bestFit="1" customWidth="1"/>
    <col min="1284" max="1284" width="1.625" style="10" customWidth="1"/>
    <col min="1285" max="1285" width="19.625" style="10" customWidth="1"/>
    <col min="1286" max="1286" width="29.25" style="10" customWidth="1"/>
    <col min="1287" max="1530" width="9.25" style="10"/>
    <col min="1531" max="1531" width="12.75" style="10" customWidth="1"/>
    <col min="1532" max="1532" width="31.875" style="10" customWidth="1"/>
    <col min="1533" max="1533" width="5" style="10" customWidth="1"/>
    <col min="1534" max="1534" width="1.875" style="10" customWidth="1"/>
    <col min="1535" max="1535" width="7.375" style="10" customWidth="1"/>
    <col min="1536" max="1536" width="2.25" style="10" customWidth="1"/>
    <col min="1537" max="1537" width="23" style="10" bestFit="1" customWidth="1"/>
    <col min="1538" max="1538" width="1.75" style="10" customWidth="1"/>
    <col min="1539" max="1539" width="23" style="10" bestFit="1" customWidth="1"/>
    <col min="1540" max="1540" width="1.625" style="10" customWidth="1"/>
    <col min="1541" max="1541" width="19.625" style="10" customWidth="1"/>
    <col min="1542" max="1542" width="29.25" style="10" customWidth="1"/>
    <col min="1543" max="1786" width="9.25" style="10"/>
    <col min="1787" max="1787" width="12.75" style="10" customWidth="1"/>
    <col min="1788" max="1788" width="31.875" style="10" customWidth="1"/>
    <col min="1789" max="1789" width="5" style="10" customWidth="1"/>
    <col min="1790" max="1790" width="1.875" style="10" customWidth="1"/>
    <col min="1791" max="1791" width="7.375" style="10" customWidth="1"/>
    <col min="1792" max="1792" width="2.25" style="10" customWidth="1"/>
    <col min="1793" max="1793" width="23" style="10" bestFit="1" customWidth="1"/>
    <col min="1794" max="1794" width="1.75" style="10" customWidth="1"/>
    <col min="1795" max="1795" width="23" style="10" bestFit="1" customWidth="1"/>
    <col min="1796" max="1796" width="1.625" style="10" customWidth="1"/>
    <col min="1797" max="1797" width="19.625" style="10" customWidth="1"/>
    <col min="1798" max="1798" width="29.25" style="10" customWidth="1"/>
    <col min="1799" max="2042" width="9.25" style="10"/>
    <col min="2043" max="2043" width="12.75" style="10" customWidth="1"/>
    <col min="2044" max="2044" width="31.875" style="10" customWidth="1"/>
    <col min="2045" max="2045" width="5" style="10" customWidth="1"/>
    <col min="2046" max="2046" width="1.875" style="10" customWidth="1"/>
    <col min="2047" max="2047" width="7.375" style="10" customWidth="1"/>
    <col min="2048" max="2048" width="2.25" style="10" customWidth="1"/>
    <col min="2049" max="2049" width="23" style="10" bestFit="1" customWidth="1"/>
    <col min="2050" max="2050" width="1.75" style="10" customWidth="1"/>
    <col min="2051" max="2051" width="23" style="10" bestFit="1" customWidth="1"/>
    <col min="2052" max="2052" width="1.625" style="10" customWidth="1"/>
    <col min="2053" max="2053" width="19.625" style="10" customWidth="1"/>
    <col min="2054" max="2054" width="29.25" style="10" customWidth="1"/>
    <col min="2055" max="2298" width="9.25" style="10"/>
    <col min="2299" max="2299" width="12.75" style="10" customWidth="1"/>
    <col min="2300" max="2300" width="31.875" style="10" customWidth="1"/>
    <col min="2301" max="2301" width="5" style="10" customWidth="1"/>
    <col min="2302" max="2302" width="1.875" style="10" customWidth="1"/>
    <col min="2303" max="2303" width="7.375" style="10" customWidth="1"/>
    <col min="2304" max="2304" width="2.25" style="10" customWidth="1"/>
    <col min="2305" max="2305" width="23" style="10" bestFit="1" customWidth="1"/>
    <col min="2306" max="2306" width="1.75" style="10" customWidth="1"/>
    <col min="2307" max="2307" width="23" style="10" bestFit="1" customWidth="1"/>
    <col min="2308" max="2308" width="1.625" style="10" customWidth="1"/>
    <col min="2309" max="2309" width="19.625" style="10" customWidth="1"/>
    <col min="2310" max="2310" width="29.25" style="10" customWidth="1"/>
    <col min="2311" max="2554" width="9.25" style="10"/>
    <col min="2555" max="2555" width="12.75" style="10" customWidth="1"/>
    <col min="2556" max="2556" width="31.875" style="10" customWidth="1"/>
    <col min="2557" max="2557" width="5" style="10" customWidth="1"/>
    <col min="2558" max="2558" width="1.875" style="10" customWidth="1"/>
    <col min="2559" max="2559" width="7.375" style="10" customWidth="1"/>
    <col min="2560" max="2560" width="2.25" style="10" customWidth="1"/>
    <col min="2561" max="2561" width="23" style="10" bestFit="1" customWidth="1"/>
    <col min="2562" max="2562" width="1.75" style="10" customWidth="1"/>
    <col min="2563" max="2563" width="23" style="10" bestFit="1" customWidth="1"/>
    <col min="2564" max="2564" width="1.625" style="10" customWidth="1"/>
    <col min="2565" max="2565" width="19.625" style="10" customWidth="1"/>
    <col min="2566" max="2566" width="29.25" style="10" customWidth="1"/>
    <col min="2567" max="2810" width="9.25" style="10"/>
    <col min="2811" max="2811" width="12.75" style="10" customWidth="1"/>
    <col min="2812" max="2812" width="31.875" style="10" customWidth="1"/>
    <col min="2813" max="2813" width="5" style="10" customWidth="1"/>
    <col min="2814" max="2814" width="1.875" style="10" customWidth="1"/>
    <col min="2815" max="2815" width="7.375" style="10" customWidth="1"/>
    <col min="2816" max="2816" width="2.25" style="10" customWidth="1"/>
    <col min="2817" max="2817" width="23" style="10" bestFit="1" customWidth="1"/>
    <col min="2818" max="2818" width="1.75" style="10" customWidth="1"/>
    <col min="2819" max="2819" width="23" style="10" bestFit="1" customWidth="1"/>
    <col min="2820" max="2820" width="1.625" style="10" customWidth="1"/>
    <col min="2821" max="2821" width="19.625" style="10" customWidth="1"/>
    <col min="2822" max="2822" width="29.25" style="10" customWidth="1"/>
    <col min="2823" max="3066" width="9.25" style="10"/>
    <col min="3067" max="3067" width="12.75" style="10" customWidth="1"/>
    <col min="3068" max="3068" width="31.875" style="10" customWidth="1"/>
    <col min="3069" max="3069" width="5" style="10" customWidth="1"/>
    <col min="3070" max="3070" width="1.875" style="10" customWidth="1"/>
    <col min="3071" max="3071" width="7.375" style="10" customWidth="1"/>
    <col min="3072" max="3072" width="2.25" style="10" customWidth="1"/>
    <col min="3073" max="3073" width="23" style="10" bestFit="1" customWidth="1"/>
    <col min="3074" max="3074" width="1.75" style="10" customWidth="1"/>
    <col min="3075" max="3075" width="23" style="10" bestFit="1" customWidth="1"/>
    <col min="3076" max="3076" width="1.625" style="10" customWidth="1"/>
    <col min="3077" max="3077" width="19.625" style="10" customWidth="1"/>
    <col min="3078" max="3078" width="29.25" style="10" customWidth="1"/>
    <col min="3079" max="3322" width="9.25" style="10"/>
    <col min="3323" max="3323" width="12.75" style="10" customWidth="1"/>
    <col min="3324" max="3324" width="31.875" style="10" customWidth="1"/>
    <col min="3325" max="3325" width="5" style="10" customWidth="1"/>
    <col min="3326" max="3326" width="1.875" style="10" customWidth="1"/>
    <col min="3327" max="3327" width="7.375" style="10" customWidth="1"/>
    <col min="3328" max="3328" width="2.25" style="10" customWidth="1"/>
    <col min="3329" max="3329" width="23" style="10" bestFit="1" customWidth="1"/>
    <col min="3330" max="3330" width="1.75" style="10" customWidth="1"/>
    <col min="3331" max="3331" width="23" style="10" bestFit="1" customWidth="1"/>
    <col min="3332" max="3332" width="1.625" style="10" customWidth="1"/>
    <col min="3333" max="3333" width="19.625" style="10" customWidth="1"/>
    <col min="3334" max="3334" width="29.25" style="10" customWidth="1"/>
    <col min="3335" max="3578" width="9.25" style="10"/>
    <col min="3579" max="3579" width="12.75" style="10" customWidth="1"/>
    <col min="3580" max="3580" width="31.875" style="10" customWidth="1"/>
    <col min="3581" max="3581" width="5" style="10" customWidth="1"/>
    <col min="3582" max="3582" width="1.875" style="10" customWidth="1"/>
    <col min="3583" max="3583" width="7.375" style="10" customWidth="1"/>
    <col min="3584" max="3584" width="2.25" style="10" customWidth="1"/>
    <col min="3585" max="3585" width="23" style="10" bestFit="1" customWidth="1"/>
    <col min="3586" max="3586" width="1.75" style="10" customWidth="1"/>
    <col min="3587" max="3587" width="23" style="10" bestFit="1" customWidth="1"/>
    <col min="3588" max="3588" width="1.625" style="10" customWidth="1"/>
    <col min="3589" max="3589" width="19.625" style="10" customWidth="1"/>
    <col min="3590" max="3590" width="29.25" style="10" customWidth="1"/>
    <col min="3591" max="3834" width="9.25" style="10"/>
    <col min="3835" max="3835" width="12.75" style="10" customWidth="1"/>
    <col min="3836" max="3836" width="31.875" style="10" customWidth="1"/>
    <col min="3837" max="3837" width="5" style="10" customWidth="1"/>
    <col min="3838" max="3838" width="1.875" style="10" customWidth="1"/>
    <col min="3839" max="3839" width="7.375" style="10" customWidth="1"/>
    <col min="3840" max="3840" width="2.25" style="10" customWidth="1"/>
    <col min="3841" max="3841" width="23" style="10" bestFit="1" customWidth="1"/>
    <col min="3842" max="3842" width="1.75" style="10" customWidth="1"/>
    <col min="3843" max="3843" width="23" style="10" bestFit="1" customWidth="1"/>
    <col min="3844" max="3844" width="1.625" style="10" customWidth="1"/>
    <col min="3845" max="3845" width="19.625" style="10" customWidth="1"/>
    <col min="3846" max="3846" width="29.25" style="10" customWidth="1"/>
    <col min="3847" max="4090" width="9.25" style="10"/>
    <col min="4091" max="4091" width="12.75" style="10" customWidth="1"/>
    <col min="4092" max="4092" width="31.875" style="10" customWidth="1"/>
    <col min="4093" max="4093" width="5" style="10" customWidth="1"/>
    <col min="4094" max="4094" width="1.875" style="10" customWidth="1"/>
    <col min="4095" max="4095" width="7.375" style="10" customWidth="1"/>
    <col min="4096" max="4096" width="2.25" style="10" customWidth="1"/>
    <col min="4097" max="4097" width="23" style="10" bestFit="1" customWidth="1"/>
    <col min="4098" max="4098" width="1.75" style="10" customWidth="1"/>
    <col min="4099" max="4099" width="23" style="10" bestFit="1" customWidth="1"/>
    <col min="4100" max="4100" width="1.625" style="10" customWidth="1"/>
    <col min="4101" max="4101" width="19.625" style="10" customWidth="1"/>
    <col min="4102" max="4102" width="29.25" style="10" customWidth="1"/>
    <col min="4103" max="4346" width="9.25" style="10"/>
    <col min="4347" max="4347" width="12.75" style="10" customWidth="1"/>
    <col min="4348" max="4348" width="31.875" style="10" customWidth="1"/>
    <col min="4349" max="4349" width="5" style="10" customWidth="1"/>
    <col min="4350" max="4350" width="1.875" style="10" customWidth="1"/>
    <col min="4351" max="4351" width="7.375" style="10" customWidth="1"/>
    <col min="4352" max="4352" width="2.25" style="10" customWidth="1"/>
    <col min="4353" max="4353" width="23" style="10" bestFit="1" customWidth="1"/>
    <col min="4354" max="4354" width="1.75" style="10" customWidth="1"/>
    <col min="4355" max="4355" width="23" style="10" bestFit="1" customWidth="1"/>
    <col min="4356" max="4356" width="1.625" style="10" customWidth="1"/>
    <col min="4357" max="4357" width="19.625" style="10" customWidth="1"/>
    <col min="4358" max="4358" width="29.25" style="10" customWidth="1"/>
    <col min="4359" max="4602" width="9.25" style="10"/>
    <col min="4603" max="4603" width="12.75" style="10" customWidth="1"/>
    <col min="4604" max="4604" width="31.875" style="10" customWidth="1"/>
    <col min="4605" max="4605" width="5" style="10" customWidth="1"/>
    <col min="4606" max="4606" width="1.875" style="10" customWidth="1"/>
    <col min="4607" max="4607" width="7.375" style="10" customWidth="1"/>
    <col min="4608" max="4608" width="2.25" style="10" customWidth="1"/>
    <col min="4609" max="4609" width="23" style="10" bestFit="1" customWidth="1"/>
    <col min="4610" max="4610" width="1.75" style="10" customWidth="1"/>
    <col min="4611" max="4611" width="23" style="10" bestFit="1" customWidth="1"/>
    <col min="4612" max="4612" width="1.625" style="10" customWidth="1"/>
    <col min="4613" max="4613" width="19.625" style="10" customWidth="1"/>
    <col min="4614" max="4614" width="29.25" style="10" customWidth="1"/>
    <col min="4615" max="4858" width="9.25" style="10"/>
    <col min="4859" max="4859" width="12.75" style="10" customWidth="1"/>
    <col min="4860" max="4860" width="31.875" style="10" customWidth="1"/>
    <col min="4861" max="4861" width="5" style="10" customWidth="1"/>
    <col min="4862" max="4862" width="1.875" style="10" customWidth="1"/>
    <col min="4863" max="4863" width="7.375" style="10" customWidth="1"/>
    <col min="4864" max="4864" width="2.25" style="10" customWidth="1"/>
    <col min="4865" max="4865" width="23" style="10" bestFit="1" customWidth="1"/>
    <col min="4866" max="4866" width="1.75" style="10" customWidth="1"/>
    <col min="4867" max="4867" width="23" style="10" bestFit="1" customWidth="1"/>
    <col min="4868" max="4868" width="1.625" style="10" customWidth="1"/>
    <col min="4869" max="4869" width="19.625" style="10" customWidth="1"/>
    <col min="4870" max="4870" width="29.25" style="10" customWidth="1"/>
    <col min="4871" max="5114" width="9.25" style="10"/>
    <col min="5115" max="5115" width="12.75" style="10" customWidth="1"/>
    <col min="5116" max="5116" width="31.875" style="10" customWidth="1"/>
    <col min="5117" max="5117" width="5" style="10" customWidth="1"/>
    <col min="5118" max="5118" width="1.875" style="10" customWidth="1"/>
    <col min="5119" max="5119" width="7.375" style="10" customWidth="1"/>
    <col min="5120" max="5120" width="2.25" style="10" customWidth="1"/>
    <col min="5121" max="5121" width="23" style="10" bestFit="1" customWidth="1"/>
    <col min="5122" max="5122" width="1.75" style="10" customWidth="1"/>
    <col min="5123" max="5123" width="23" style="10" bestFit="1" customWidth="1"/>
    <col min="5124" max="5124" width="1.625" style="10" customWidth="1"/>
    <col min="5125" max="5125" width="19.625" style="10" customWidth="1"/>
    <col min="5126" max="5126" width="29.25" style="10" customWidth="1"/>
    <col min="5127" max="5370" width="9.25" style="10"/>
    <col min="5371" max="5371" width="12.75" style="10" customWidth="1"/>
    <col min="5372" max="5372" width="31.875" style="10" customWidth="1"/>
    <col min="5373" max="5373" width="5" style="10" customWidth="1"/>
    <col min="5374" max="5374" width="1.875" style="10" customWidth="1"/>
    <col min="5375" max="5375" width="7.375" style="10" customWidth="1"/>
    <col min="5376" max="5376" width="2.25" style="10" customWidth="1"/>
    <col min="5377" max="5377" width="23" style="10" bestFit="1" customWidth="1"/>
    <col min="5378" max="5378" width="1.75" style="10" customWidth="1"/>
    <col min="5379" max="5379" width="23" style="10" bestFit="1" customWidth="1"/>
    <col min="5380" max="5380" width="1.625" style="10" customWidth="1"/>
    <col min="5381" max="5381" width="19.625" style="10" customWidth="1"/>
    <col min="5382" max="5382" width="29.25" style="10" customWidth="1"/>
    <col min="5383" max="5626" width="9.25" style="10"/>
    <col min="5627" max="5627" width="12.75" style="10" customWidth="1"/>
    <col min="5628" max="5628" width="31.875" style="10" customWidth="1"/>
    <col min="5629" max="5629" width="5" style="10" customWidth="1"/>
    <col min="5630" max="5630" width="1.875" style="10" customWidth="1"/>
    <col min="5631" max="5631" width="7.375" style="10" customWidth="1"/>
    <col min="5632" max="5632" width="2.25" style="10" customWidth="1"/>
    <col min="5633" max="5633" width="23" style="10" bestFit="1" customWidth="1"/>
    <col min="5634" max="5634" width="1.75" style="10" customWidth="1"/>
    <col min="5635" max="5635" width="23" style="10" bestFit="1" customWidth="1"/>
    <col min="5636" max="5636" width="1.625" style="10" customWidth="1"/>
    <col min="5637" max="5637" width="19.625" style="10" customWidth="1"/>
    <col min="5638" max="5638" width="29.25" style="10" customWidth="1"/>
    <col min="5639" max="5882" width="9.25" style="10"/>
    <col min="5883" max="5883" width="12.75" style="10" customWidth="1"/>
    <col min="5884" max="5884" width="31.875" style="10" customWidth="1"/>
    <col min="5885" max="5885" width="5" style="10" customWidth="1"/>
    <col min="5886" max="5886" width="1.875" style="10" customWidth="1"/>
    <col min="5887" max="5887" width="7.375" style="10" customWidth="1"/>
    <col min="5888" max="5888" width="2.25" style="10" customWidth="1"/>
    <col min="5889" max="5889" width="23" style="10" bestFit="1" customWidth="1"/>
    <col min="5890" max="5890" width="1.75" style="10" customWidth="1"/>
    <col min="5891" max="5891" width="23" style="10" bestFit="1" customWidth="1"/>
    <col min="5892" max="5892" width="1.625" style="10" customWidth="1"/>
    <col min="5893" max="5893" width="19.625" style="10" customWidth="1"/>
    <col min="5894" max="5894" width="29.25" style="10" customWidth="1"/>
    <col min="5895" max="6138" width="9.25" style="10"/>
    <col min="6139" max="6139" width="12.75" style="10" customWidth="1"/>
    <col min="6140" max="6140" width="31.875" style="10" customWidth="1"/>
    <col min="6141" max="6141" width="5" style="10" customWidth="1"/>
    <col min="6142" max="6142" width="1.875" style="10" customWidth="1"/>
    <col min="6143" max="6143" width="7.375" style="10" customWidth="1"/>
    <col min="6144" max="6144" width="2.25" style="10" customWidth="1"/>
    <col min="6145" max="6145" width="23" style="10" bestFit="1" customWidth="1"/>
    <col min="6146" max="6146" width="1.75" style="10" customWidth="1"/>
    <col min="6147" max="6147" width="23" style="10" bestFit="1" customWidth="1"/>
    <col min="6148" max="6148" width="1.625" style="10" customWidth="1"/>
    <col min="6149" max="6149" width="19.625" style="10" customWidth="1"/>
    <col min="6150" max="6150" width="29.25" style="10" customWidth="1"/>
    <col min="6151" max="6394" width="9.25" style="10"/>
    <col min="6395" max="6395" width="12.75" style="10" customWidth="1"/>
    <col min="6396" max="6396" width="31.875" style="10" customWidth="1"/>
    <col min="6397" max="6397" width="5" style="10" customWidth="1"/>
    <col min="6398" max="6398" width="1.875" style="10" customWidth="1"/>
    <col min="6399" max="6399" width="7.375" style="10" customWidth="1"/>
    <col min="6400" max="6400" width="2.25" style="10" customWidth="1"/>
    <col min="6401" max="6401" width="23" style="10" bestFit="1" customWidth="1"/>
    <col min="6402" max="6402" width="1.75" style="10" customWidth="1"/>
    <col min="6403" max="6403" width="23" style="10" bestFit="1" customWidth="1"/>
    <col min="6404" max="6404" width="1.625" style="10" customWidth="1"/>
    <col min="6405" max="6405" width="19.625" style="10" customWidth="1"/>
    <col min="6406" max="6406" width="29.25" style="10" customWidth="1"/>
    <col min="6407" max="6650" width="9.25" style="10"/>
    <col min="6651" max="6651" width="12.75" style="10" customWidth="1"/>
    <col min="6652" max="6652" width="31.875" style="10" customWidth="1"/>
    <col min="6653" max="6653" width="5" style="10" customWidth="1"/>
    <col min="6654" max="6654" width="1.875" style="10" customWidth="1"/>
    <col min="6655" max="6655" width="7.375" style="10" customWidth="1"/>
    <col min="6656" max="6656" width="2.25" style="10" customWidth="1"/>
    <col min="6657" max="6657" width="23" style="10" bestFit="1" customWidth="1"/>
    <col min="6658" max="6658" width="1.75" style="10" customWidth="1"/>
    <col min="6659" max="6659" width="23" style="10" bestFit="1" customWidth="1"/>
    <col min="6660" max="6660" width="1.625" style="10" customWidth="1"/>
    <col min="6661" max="6661" width="19.625" style="10" customWidth="1"/>
    <col min="6662" max="6662" width="29.25" style="10" customWidth="1"/>
    <col min="6663" max="6906" width="9.25" style="10"/>
    <col min="6907" max="6907" width="12.75" style="10" customWidth="1"/>
    <col min="6908" max="6908" width="31.875" style="10" customWidth="1"/>
    <col min="6909" max="6909" width="5" style="10" customWidth="1"/>
    <col min="6910" max="6910" width="1.875" style="10" customWidth="1"/>
    <col min="6911" max="6911" width="7.375" style="10" customWidth="1"/>
    <col min="6912" max="6912" width="2.25" style="10" customWidth="1"/>
    <col min="6913" max="6913" width="23" style="10" bestFit="1" customWidth="1"/>
    <col min="6914" max="6914" width="1.75" style="10" customWidth="1"/>
    <col min="6915" max="6915" width="23" style="10" bestFit="1" customWidth="1"/>
    <col min="6916" max="6916" width="1.625" style="10" customWidth="1"/>
    <col min="6917" max="6917" width="19.625" style="10" customWidth="1"/>
    <col min="6918" max="6918" width="29.25" style="10" customWidth="1"/>
    <col min="6919" max="7162" width="9.25" style="10"/>
    <col min="7163" max="7163" width="12.75" style="10" customWidth="1"/>
    <col min="7164" max="7164" width="31.875" style="10" customWidth="1"/>
    <col min="7165" max="7165" width="5" style="10" customWidth="1"/>
    <col min="7166" max="7166" width="1.875" style="10" customWidth="1"/>
    <col min="7167" max="7167" width="7.375" style="10" customWidth="1"/>
    <col min="7168" max="7168" width="2.25" style="10" customWidth="1"/>
    <col min="7169" max="7169" width="23" style="10" bestFit="1" customWidth="1"/>
    <col min="7170" max="7170" width="1.75" style="10" customWidth="1"/>
    <col min="7171" max="7171" width="23" style="10" bestFit="1" customWidth="1"/>
    <col min="7172" max="7172" width="1.625" style="10" customWidth="1"/>
    <col min="7173" max="7173" width="19.625" style="10" customWidth="1"/>
    <col min="7174" max="7174" width="29.25" style="10" customWidth="1"/>
    <col min="7175" max="7418" width="9.25" style="10"/>
    <col min="7419" max="7419" width="12.75" style="10" customWidth="1"/>
    <col min="7420" max="7420" width="31.875" style="10" customWidth="1"/>
    <col min="7421" max="7421" width="5" style="10" customWidth="1"/>
    <col min="7422" max="7422" width="1.875" style="10" customWidth="1"/>
    <col min="7423" max="7423" width="7.375" style="10" customWidth="1"/>
    <col min="7424" max="7424" width="2.25" style="10" customWidth="1"/>
    <col min="7425" max="7425" width="23" style="10" bestFit="1" customWidth="1"/>
    <col min="7426" max="7426" width="1.75" style="10" customWidth="1"/>
    <col min="7427" max="7427" width="23" style="10" bestFit="1" customWidth="1"/>
    <col min="7428" max="7428" width="1.625" style="10" customWidth="1"/>
    <col min="7429" max="7429" width="19.625" style="10" customWidth="1"/>
    <col min="7430" max="7430" width="29.25" style="10" customWidth="1"/>
    <col min="7431" max="7674" width="9.25" style="10"/>
    <col min="7675" max="7675" width="12.75" style="10" customWidth="1"/>
    <col min="7676" max="7676" width="31.875" style="10" customWidth="1"/>
    <col min="7677" max="7677" width="5" style="10" customWidth="1"/>
    <col min="7678" max="7678" width="1.875" style="10" customWidth="1"/>
    <col min="7679" max="7679" width="7.375" style="10" customWidth="1"/>
    <col min="7680" max="7680" width="2.25" style="10" customWidth="1"/>
    <col min="7681" max="7681" width="23" style="10" bestFit="1" customWidth="1"/>
    <col min="7682" max="7682" width="1.75" style="10" customWidth="1"/>
    <col min="7683" max="7683" width="23" style="10" bestFit="1" customWidth="1"/>
    <col min="7684" max="7684" width="1.625" style="10" customWidth="1"/>
    <col min="7685" max="7685" width="19.625" style="10" customWidth="1"/>
    <col min="7686" max="7686" width="29.25" style="10" customWidth="1"/>
    <col min="7687" max="7930" width="9.25" style="10"/>
    <col min="7931" max="7931" width="12.75" style="10" customWidth="1"/>
    <col min="7932" max="7932" width="31.875" style="10" customWidth="1"/>
    <col min="7933" max="7933" width="5" style="10" customWidth="1"/>
    <col min="7934" max="7934" width="1.875" style="10" customWidth="1"/>
    <col min="7935" max="7935" width="7.375" style="10" customWidth="1"/>
    <col min="7936" max="7936" width="2.25" style="10" customWidth="1"/>
    <col min="7937" max="7937" width="23" style="10" bestFit="1" customWidth="1"/>
    <col min="7938" max="7938" width="1.75" style="10" customWidth="1"/>
    <col min="7939" max="7939" width="23" style="10" bestFit="1" customWidth="1"/>
    <col min="7940" max="7940" width="1.625" style="10" customWidth="1"/>
    <col min="7941" max="7941" width="19.625" style="10" customWidth="1"/>
    <col min="7942" max="7942" width="29.25" style="10" customWidth="1"/>
    <col min="7943" max="8186" width="9.25" style="10"/>
    <col min="8187" max="8187" width="12.75" style="10" customWidth="1"/>
    <col min="8188" max="8188" width="31.875" style="10" customWidth="1"/>
    <col min="8189" max="8189" width="5" style="10" customWidth="1"/>
    <col min="8190" max="8190" width="1.875" style="10" customWidth="1"/>
    <col min="8191" max="8191" width="7.375" style="10" customWidth="1"/>
    <col min="8192" max="8192" width="2.25" style="10" customWidth="1"/>
    <col min="8193" max="8193" width="23" style="10" bestFit="1" customWidth="1"/>
    <col min="8194" max="8194" width="1.75" style="10" customWidth="1"/>
    <col min="8195" max="8195" width="23" style="10" bestFit="1" customWidth="1"/>
    <col min="8196" max="8196" width="1.625" style="10" customWidth="1"/>
    <col min="8197" max="8197" width="19.625" style="10" customWidth="1"/>
    <col min="8198" max="8198" width="29.25" style="10" customWidth="1"/>
    <col min="8199" max="8442" width="9.25" style="10"/>
    <col min="8443" max="8443" width="12.75" style="10" customWidth="1"/>
    <col min="8444" max="8444" width="31.875" style="10" customWidth="1"/>
    <col min="8445" max="8445" width="5" style="10" customWidth="1"/>
    <col min="8446" max="8446" width="1.875" style="10" customWidth="1"/>
    <col min="8447" max="8447" width="7.375" style="10" customWidth="1"/>
    <col min="8448" max="8448" width="2.25" style="10" customWidth="1"/>
    <col min="8449" max="8449" width="23" style="10" bestFit="1" customWidth="1"/>
    <col min="8450" max="8450" width="1.75" style="10" customWidth="1"/>
    <col min="8451" max="8451" width="23" style="10" bestFit="1" customWidth="1"/>
    <col min="8452" max="8452" width="1.625" style="10" customWidth="1"/>
    <col min="8453" max="8453" width="19.625" style="10" customWidth="1"/>
    <col min="8454" max="8454" width="29.25" style="10" customWidth="1"/>
    <col min="8455" max="8698" width="9.25" style="10"/>
    <col min="8699" max="8699" width="12.75" style="10" customWidth="1"/>
    <col min="8700" max="8700" width="31.875" style="10" customWidth="1"/>
    <col min="8701" max="8701" width="5" style="10" customWidth="1"/>
    <col min="8702" max="8702" width="1.875" style="10" customWidth="1"/>
    <col min="8703" max="8703" width="7.375" style="10" customWidth="1"/>
    <col min="8704" max="8704" width="2.25" style="10" customWidth="1"/>
    <col min="8705" max="8705" width="23" style="10" bestFit="1" customWidth="1"/>
    <col min="8706" max="8706" width="1.75" style="10" customWidth="1"/>
    <col min="8707" max="8707" width="23" style="10" bestFit="1" customWidth="1"/>
    <col min="8708" max="8708" width="1.625" style="10" customWidth="1"/>
    <col min="8709" max="8709" width="19.625" style="10" customWidth="1"/>
    <col min="8710" max="8710" width="29.25" style="10" customWidth="1"/>
    <col min="8711" max="8954" width="9.25" style="10"/>
    <col min="8955" max="8955" width="12.75" style="10" customWidth="1"/>
    <col min="8956" max="8956" width="31.875" style="10" customWidth="1"/>
    <col min="8957" max="8957" width="5" style="10" customWidth="1"/>
    <col min="8958" max="8958" width="1.875" style="10" customWidth="1"/>
    <col min="8959" max="8959" width="7.375" style="10" customWidth="1"/>
    <col min="8960" max="8960" width="2.25" style="10" customWidth="1"/>
    <col min="8961" max="8961" width="23" style="10" bestFit="1" customWidth="1"/>
    <col min="8962" max="8962" width="1.75" style="10" customWidth="1"/>
    <col min="8963" max="8963" width="23" style="10" bestFit="1" customWidth="1"/>
    <col min="8964" max="8964" width="1.625" style="10" customWidth="1"/>
    <col min="8965" max="8965" width="19.625" style="10" customWidth="1"/>
    <col min="8966" max="8966" width="29.25" style="10" customWidth="1"/>
    <col min="8967" max="9210" width="9.25" style="10"/>
    <col min="9211" max="9211" width="12.75" style="10" customWidth="1"/>
    <col min="9212" max="9212" width="31.875" style="10" customWidth="1"/>
    <col min="9213" max="9213" width="5" style="10" customWidth="1"/>
    <col min="9214" max="9214" width="1.875" style="10" customWidth="1"/>
    <col min="9215" max="9215" width="7.375" style="10" customWidth="1"/>
    <col min="9216" max="9216" width="2.25" style="10" customWidth="1"/>
    <col min="9217" max="9217" width="23" style="10" bestFit="1" customWidth="1"/>
    <col min="9218" max="9218" width="1.75" style="10" customWidth="1"/>
    <col min="9219" max="9219" width="23" style="10" bestFit="1" customWidth="1"/>
    <col min="9220" max="9220" width="1.625" style="10" customWidth="1"/>
    <col min="9221" max="9221" width="19.625" style="10" customWidth="1"/>
    <col min="9222" max="9222" width="29.25" style="10" customWidth="1"/>
    <col min="9223" max="9466" width="9.25" style="10"/>
    <col min="9467" max="9467" width="12.75" style="10" customWidth="1"/>
    <col min="9468" max="9468" width="31.875" style="10" customWidth="1"/>
    <col min="9469" max="9469" width="5" style="10" customWidth="1"/>
    <col min="9470" max="9470" width="1.875" style="10" customWidth="1"/>
    <col min="9471" max="9471" width="7.375" style="10" customWidth="1"/>
    <col min="9472" max="9472" width="2.25" style="10" customWidth="1"/>
    <col min="9473" max="9473" width="23" style="10" bestFit="1" customWidth="1"/>
    <col min="9474" max="9474" width="1.75" style="10" customWidth="1"/>
    <col min="9475" max="9475" width="23" style="10" bestFit="1" customWidth="1"/>
    <col min="9476" max="9476" width="1.625" style="10" customWidth="1"/>
    <col min="9477" max="9477" width="19.625" style="10" customWidth="1"/>
    <col min="9478" max="9478" width="29.25" style="10" customWidth="1"/>
    <col min="9479" max="9722" width="9.25" style="10"/>
    <col min="9723" max="9723" width="12.75" style="10" customWidth="1"/>
    <col min="9724" max="9724" width="31.875" style="10" customWidth="1"/>
    <col min="9725" max="9725" width="5" style="10" customWidth="1"/>
    <col min="9726" max="9726" width="1.875" style="10" customWidth="1"/>
    <col min="9727" max="9727" width="7.375" style="10" customWidth="1"/>
    <col min="9728" max="9728" width="2.25" style="10" customWidth="1"/>
    <col min="9729" max="9729" width="23" style="10" bestFit="1" customWidth="1"/>
    <col min="9730" max="9730" width="1.75" style="10" customWidth="1"/>
    <col min="9731" max="9731" width="23" style="10" bestFit="1" customWidth="1"/>
    <col min="9732" max="9732" width="1.625" style="10" customWidth="1"/>
    <col min="9733" max="9733" width="19.625" style="10" customWidth="1"/>
    <col min="9734" max="9734" width="29.25" style="10" customWidth="1"/>
    <col min="9735" max="9978" width="9.25" style="10"/>
    <col min="9979" max="9979" width="12.75" style="10" customWidth="1"/>
    <col min="9980" max="9980" width="31.875" style="10" customWidth="1"/>
    <col min="9981" max="9981" width="5" style="10" customWidth="1"/>
    <col min="9982" max="9982" width="1.875" style="10" customWidth="1"/>
    <col min="9983" max="9983" width="7.375" style="10" customWidth="1"/>
    <col min="9984" max="9984" width="2.25" style="10" customWidth="1"/>
    <col min="9985" max="9985" width="23" style="10" bestFit="1" customWidth="1"/>
    <col min="9986" max="9986" width="1.75" style="10" customWidth="1"/>
    <col min="9987" max="9987" width="23" style="10" bestFit="1" customWidth="1"/>
    <col min="9988" max="9988" width="1.625" style="10" customWidth="1"/>
    <col min="9989" max="9989" width="19.625" style="10" customWidth="1"/>
    <col min="9990" max="9990" width="29.25" style="10" customWidth="1"/>
    <col min="9991" max="10234" width="9.25" style="10"/>
    <col min="10235" max="10235" width="12.75" style="10" customWidth="1"/>
    <col min="10236" max="10236" width="31.875" style="10" customWidth="1"/>
    <col min="10237" max="10237" width="5" style="10" customWidth="1"/>
    <col min="10238" max="10238" width="1.875" style="10" customWidth="1"/>
    <col min="10239" max="10239" width="7.375" style="10" customWidth="1"/>
    <col min="10240" max="10240" width="2.25" style="10" customWidth="1"/>
    <col min="10241" max="10241" width="23" style="10" bestFit="1" customWidth="1"/>
    <col min="10242" max="10242" width="1.75" style="10" customWidth="1"/>
    <col min="10243" max="10243" width="23" style="10" bestFit="1" customWidth="1"/>
    <col min="10244" max="10244" width="1.625" style="10" customWidth="1"/>
    <col min="10245" max="10245" width="19.625" style="10" customWidth="1"/>
    <col min="10246" max="10246" width="29.25" style="10" customWidth="1"/>
    <col min="10247" max="10490" width="9.25" style="10"/>
    <col min="10491" max="10491" width="12.75" style="10" customWidth="1"/>
    <col min="10492" max="10492" width="31.875" style="10" customWidth="1"/>
    <col min="10493" max="10493" width="5" style="10" customWidth="1"/>
    <col min="10494" max="10494" width="1.875" style="10" customWidth="1"/>
    <col min="10495" max="10495" width="7.375" style="10" customWidth="1"/>
    <col min="10496" max="10496" width="2.25" style="10" customWidth="1"/>
    <col min="10497" max="10497" width="23" style="10" bestFit="1" customWidth="1"/>
    <col min="10498" max="10498" width="1.75" style="10" customWidth="1"/>
    <col min="10499" max="10499" width="23" style="10" bestFit="1" customWidth="1"/>
    <col min="10500" max="10500" width="1.625" style="10" customWidth="1"/>
    <col min="10501" max="10501" width="19.625" style="10" customWidth="1"/>
    <col min="10502" max="10502" width="29.25" style="10" customWidth="1"/>
    <col min="10503" max="10746" width="9.25" style="10"/>
    <col min="10747" max="10747" width="12.75" style="10" customWidth="1"/>
    <col min="10748" max="10748" width="31.875" style="10" customWidth="1"/>
    <col min="10749" max="10749" width="5" style="10" customWidth="1"/>
    <col min="10750" max="10750" width="1.875" style="10" customWidth="1"/>
    <col min="10751" max="10751" width="7.375" style="10" customWidth="1"/>
    <col min="10752" max="10752" width="2.25" style="10" customWidth="1"/>
    <col min="10753" max="10753" width="23" style="10" bestFit="1" customWidth="1"/>
    <col min="10754" max="10754" width="1.75" style="10" customWidth="1"/>
    <col min="10755" max="10755" width="23" style="10" bestFit="1" customWidth="1"/>
    <col min="10756" max="10756" width="1.625" style="10" customWidth="1"/>
    <col min="10757" max="10757" width="19.625" style="10" customWidth="1"/>
    <col min="10758" max="10758" width="29.25" style="10" customWidth="1"/>
    <col min="10759" max="11002" width="9.25" style="10"/>
    <col min="11003" max="11003" width="12.75" style="10" customWidth="1"/>
    <col min="11004" max="11004" width="31.875" style="10" customWidth="1"/>
    <col min="11005" max="11005" width="5" style="10" customWidth="1"/>
    <col min="11006" max="11006" width="1.875" style="10" customWidth="1"/>
    <col min="11007" max="11007" width="7.375" style="10" customWidth="1"/>
    <col min="11008" max="11008" width="2.25" style="10" customWidth="1"/>
    <col min="11009" max="11009" width="23" style="10" bestFit="1" customWidth="1"/>
    <col min="11010" max="11010" width="1.75" style="10" customWidth="1"/>
    <col min="11011" max="11011" width="23" style="10" bestFit="1" customWidth="1"/>
    <col min="11012" max="11012" width="1.625" style="10" customWidth="1"/>
    <col min="11013" max="11013" width="19.625" style="10" customWidth="1"/>
    <col min="11014" max="11014" width="29.25" style="10" customWidth="1"/>
    <col min="11015" max="11258" width="9.25" style="10"/>
    <col min="11259" max="11259" width="12.75" style="10" customWidth="1"/>
    <col min="11260" max="11260" width="31.875" style="10" customWidth="1"/>
    <col min="11261" max="11261" width="5" style="10" customWidth="1"/>
    <col min="11262" max="11262" width="1.875" style="10" customWidth="1"/>
    <col min="11263" max="11263" width="7.375" style="10" customWidth="1"/>
    <col min="11264" max="11264" width="2.25" style="10" customWidth="1"/>
    <col min="11265" max="11265" width="23" style="10" bestFit="1" customWidth="1"/>
    <col min="11266" max="11266" width="1.75" style="10" customWidth="1"/>
    <col min="11267" max="11267" width="23" style="10" bestFit="1" customWidth="1"/>
    <col min="11268" max="11268" width="1.625" style="10" customWidth="1"/>
    <col min="11269" max="11269" width="19.625" style="10" customWidth="1"/>
    <col min="11270" max="11270" width="29.25" style="10" customWidth="1"/>
    <col min="11271" max="11514" width="9.25" style="10"/>
    <col min="11515" max="11515" width="12.75" style="10" customWidth="1"/>
    <col min="11516" max="11516" width="31.875" style="10" customWidth="1"/>
    <col min="11517" max="11517" width="5" style="10" customWidth="1"/>
    <col min="11518" max="11518" width="1.875" style="10" customWidth="1"/>
    <col min="11519" max="11519" width="7.375" style="10" customWidth="1"/>
    <col min="11520" max="11520" width="2.25" style="10" customWidth="1"/>
    <col min="11521" max="11521" width="23" style="10" bestFit="1" customWidth="1"/>
    <col min="11522" max="11522" width="1.75" style="10" customWidth="1"/>
    <col min="11523" max="11523" width="23" style="10" bestFit="1" customWidth="1"/>
    <col min="11524" max="11524" width="1.625" style="10" customWidth="1"/>
    <col min="11525" max="11525" width="19.625" style="10" customWidth="1"/>
    <col min="11526" max="11526" width="29.25" style="10" customWidth="1"/>
    <col min="11527" max="11770" width="9.25" style="10"/>
    <col min="11771" max="11771" width="12.75" style="10" customWidth="1"/>
    <col min="11772" max="11772" width="31.875" style="10" customWidth="1"/>
    <col min="11773" max="11773" width="5" style="10" customWidth="1"/>
    <col min="11774" max="11774" width="1.875" style="10" customWidth="1"/>
    <col min="11775" max="11775" width="7.375" style="10" customWidth="1"/>
    <col min="11776" max="11776" width="2.25" style="10" customWidth="1"/>
    <col min="11777" max="11777" width="23" style="10" bestFit="1" customWidth="1"/>
    <col min="11778" max="11778" width="1.75" style="10" customWidth="1"/>
    <col min="11779" max="11779" width="23" style="10" bestFit="1" customWidth="1"/>
    <col min="11780" max="11780" width="1.625" style="10" customWidth="1"/>
    <col min="11781" max="11781" width="19.625" style="10" customWidth="1"/>
    <col min="11782" max="11782" width="29.25" style="10" customWidth="1"/>
    <col min="11783" max="12026" width="9.25" style="10"/>
    <col min="12027" max="12027" width="12.75" style="10" customWidth="1"/>
    <col min="12028" max="12028" width="31.875" style="10" customWidth="1"/>
    <col min="12029" max="12029" width="5" style="10" customWidth="1"/>
    <col min="12030" max="12030" width="1.875" style="10" customWidth="1"/>
    <col min="12031" max="12031" width="7.375" style="10" customWidth="1"/>
    <col min="12032" max="12032" width="2.25" style="10" customWidth="1"/>
    <col min="12033" max="12033" width="23" style="10" bestFit="1" customWidth="1"/>
    <col min="12034" max="12034" width="1.75" style="10" customWidth="1"/>
    <col min="12035" max="12035" width="23" style="10" bestFit="1" customWidth="1"/>
    <col min="12036" max="12036" width="1.625" style="10" customWidth="1"/>
    <col min="12037" max="12037" width="19.625" style="10" customWidth="1"/>
    <col min="12038" max="12038" width="29.25" style="10" customWidth="1"/>
    <col min="12039" max="12282" width="9.25" style="10"/>
    <col min="12283" max="12283" width="12.75" style="10" customWidth="1"/>
    <col min="12284" max="12284" width="31.875" style="10" customWidth="1"/>
    <col min="12285" max="12285" width="5" style="10" customWidth="1"/>
    <col min="12286" max="12286" width="1.875" style="10" customWidth="1"/>
    <col min="12287" max="12287" width="7.375" style="10" customWidth="1"/>
    <col min="12288" max="12288" width="2.25" style="10" customWidth="1"/>
    <col min="12289" max="12289" width="23" style="10" bestFit="1" customWidth="1"/>
    <col min="12290" max="12290" width="1.75" style="10" customWidth="1"/>
    <col min="12291" max="12291" width="23" style="10" bestFit="1" customWidth="1"/>
    <col min="12292" max="12292" width="1.625" style="10" customWidth="1"/>
    <col min="12293" max="12293" width="19.625" style="10" customWidth="1"/>
    <col min="12294" max="12294" width="29.25" style="10" customWidth="1"/>
    <col min="12295" max="12538" width="9.25" style="10"/>
    <col min="12539" max="12539" width="12.75" style="10" customWidth="1"/>
    <col min="12540" max="12540" width="31.875" style="10" customWidth="1"/>
    <col min="12541" max="12541" width="5" style="10" customWidth="1"/>
    <col min="12542" max="12542" width="1.875" style="10" customWidth="1"/>
    <col min="12543" max="12543" width="7.375" style="10" customWidth="1"/>
    <col min="12544" max="12544" width="2.25" style="10" customWidth="1"/>
    <col min="12545" max="12545" width="23" style="10" bestFit="1" customWidth="1"/>
    <col min="12546" max="12546" width="1.75" style="10" customWidth="1"/>
    <col min="12547" max="12547" width="23" style="10" bestFit="1" customWidth="1"/>
    <col min="12548" max="12548" width="1.625" style="10" customWidth="1"/>
    <col min="12549" max="12549" width="19.625" style="10" customWidth="1"/>
    <col min="12550" max="12550" width="29.25" style="10" customWidth="1"/>
    <col min="12551" max="12794" width="9.25" style="10"/>
    <col min="12795" max="12795" width="12.75" style="10" customWidth="1"/>
    <col min="12796" max="12796" width="31.875" style="10" customWidth="1"/>
    <col min="12797" max="12797" width="5" style="10" customWidth="1"/>
    <col min="12798" max="12798" width="1.875" style="10" customWidth="1"/>
    <col min="12799" max="12799" width="7.375" style="10" customWidth="1"/>
    <col min="12800" max="12800" width="2.25" style="10" customWidth="1"/>
    <col min="12801" max="12801" width="23" style="10" bestFit="1" customWidth="1"/>
    <col min="12802" max="12802" width="1.75" style="10" customWidth="1"/>
    <col min="12803" max="12803" width="23" style="10" bestFit="1" customWidth="1"/>
    <col min="12804" max="12804" width="1.625" style="10" customWidth="1"/>
    <col min="12805" max="12805" width="19.625" style="10" customWidth="1"/>
    <col min="12806" max="12806" width="29.25" style="10" customWidth="1"/>
    <col min="12807" max="13050" width="9.25" style="10"/>
    <col min="13051" max="13051" width="12.75" style="10" customWidth="1"/>
    <col min="13052" max="13052" width="31.875" style="10" customWidth="1"/>
    <col min="13053" max="13053" width="5" style="10" customWidth="1"/>
    <col min="13054" max="13054" width="1.875" style="10" customWidth="1"/>
    <col min="13055" max="13055" width="7.375" style="10" customWidth="1"/>
    <col min="13056" max="13056" width="2.25" style="10" customWidth="1"/>
    <col min="13057" max="13057" width="23" style="10" bestFit="1" customWidth="1"/>
    <col min="13058" max="13058" width="1.75" style="10" customWidth="1"/>
    <col min="13059" max="13059" width="23" style="10" bestFit="1" customWidth="1"/>
    <col min="13060" max="13060" width="1.625" style="10" customWidth="1"/>
    <col min="13061" max="13061" width="19.625" style="10" customWidth="1"/>
    <col min="13062" max="13062" width="29.25" style="10" customWidth="1"/>
    <col min="13063" max="13306" width="9.25" style="10"/>
    <col min="13307" max="13307" width="12.75" style="10" customWidth="1"/>
    <col min="13308" max="13308" width="31.875" style="10" customWidth="1"/>
    <col min="13309" max="13309" width="5" style="10" customWidth="1"/>
    <col min="13310" max="13310" width="1.875" style="10" customWidth="1"/>
    <col min="13311" max="13311" width="7.375" style="10" customWidth="1"/>
    <col min="13312" max="13312" width="2.25" style="10" customWidth="1"/>
    <col min="13313" max="13313" width="23" style="10" bestFit="1" customWidth="1"/>
    <col min="13314" max="13314" width="1.75" style="10" customWidth="1"/>
    <col min="13315" max="13315" width="23" style="10" bestFit="1" customWidth="1"/>
    <col min="13316" max="13316" width="1.625" style="10" customWidth="1"/>
    <col min="13317" max="13317" width="19.625" style="10" customWidth="1"/>
    <col min="13318" max="13318" width="29.25" style="10" customWidth="1"/>
    <col min="13319" max="13562" width="9.25" style="10"/>
    <col min="13563" max="13563" width="12.75" style="10" customWidth="1"/>
    <col min="13564" max="13564" width="31.875" style="10" customWidth="1"/>
    <col min="13565" max="13565" width="5" style="10" customWidth="1"/>
    <col min="13566" max="13566" width="1.875" style="10" customWidth="1"/>
    <col min="13567" max="13567" width="7.375" style="10" customWidth="1"/>
    <col min="13568" max="13568" width="2.25" style="10" customWidth="1"/>
    <col min="13569" max="13569" width="23" style="10" bestFit="1" customWidth="1"/>
    <col min="13570" max="13570" width="1.75" style="10" customWidth="1"/>
    <col min="13571" max="13571" width="23" style="10" bestFit="1" customWidth="1"/>
    <col min="13572" max="13572" width="1.625" style="10" customWidth="1"/>
    <col min="13573" max="13573" width="19.625" style="10" customWidth="1"/>
    <col min="13574" max="13574" width="29.25" style="10" customWidth="1"/>
    <col min="13575" max="13818" width="9.25" style="10"/>
    <col min="13819" max="13819" width="12.75" style="10" customWidth="1"/>
    <col min="13820" max="13820" width="31.875" style="10" customWidth="1"/>
    <col min="13821" max="13821" width="5" style="10" customWidth="1"/>
    <col min="13822" max="13822" width="1.875" style="10" customWidth="1"/>
    <col min="13823" max="13823" width="7.375" style="10" customWidth="1"/>
    <col min="13824" max="13824" width="2.25" style="10" customWidth="1"/>
    <col min="13825" max="13825" width="23" style="10" bestFit="1" customWidth="1"/>
    <col min="13826" max="13826" width="1.75" style="10" customWidth="1"/>
    <col min="13827" max="13827" width="23" style="10" bestFit="1" customWidth="1"/>
    <col min="13828" max="13828" width="1.625" style="10" customWidth="1"/>
    <col min="13829" max="13829" width="19.625" style="10" customWidth="1"/>
    <col min="13830" max="13830" width="29.25" style="10" customWidth="1"/>
    <col min="13831" max="14074" width="9.25" style="10"/>
    <col min="14075" max="14075" width="12.75" style="10" customWidth="1"/>
    <col min="14076" max="14076" width="31.875" style="10" customWidth="1"/>
    <col min="14077" max="14077" width="5" style="10" customWidth="1"/>
    <col min="14078" max="14078" width="1.875" style="10" customWidth="1"/>
    <col min="14079" max="14079" width="7.375" style="10" customWidth="1"/>
    <col min="14080" max="14080" width="2.25" style="10" customWidth="1"/>
    <col min="14081" max="14081" width="23" style="10" bestFit="1" customWidth="1"/>
    <col min="14082" max="14082" width="1.75" style="10" customWidth="1"/>
    <col min="14083" max="14083" width="23" style="10" bestFit="1" customWidth="1"/>
    <col min="14084" max="14084" width="1.625" style="10" customWidth="1"/>
    <col min="14085" max="14085" width="19.625" style="10" customWidth="1"/>
    <col min="14086" max="14086" width="29.25" style="10" customWidth="1"/>
    <col min="14087" max="14330" width="9.25" style="10"/>
    <col min="14331" max="14331" width="12.75" style="10" customWidth="1"/>
    <col min="14332" max="14332" width="31.875" style="10" customWidth="1"/>
    <col min="14333" max="14333" width="5" style="10" customWidth="1"/>
    <col min="14334" max="14334" width="1.875" style="10" customWidth="1"/>
    <col min="14335" max="14335" width="7.375" style="10" customWidth="1"/>
    <col min="14336" max="14336" width="2.25" style="10" customWidth="1"/>
    <col min="14337" max="14337" width="23" style="10" bestFit="1" customWidth="1"/>
    <col min="14338" max="14338" width="1.75" style="10" customWidth="1"/>
    <col min="14339" max="14339" width="23" style="10" bestFit="1" customWidth="1"/>
    <col min="14340" max="14340" width="1.625" style="10" customWidth="1"/>
    <col min="14341" max="14341" width="19.625" style="10" customWidth="1"/>
    <col min="14342" max="14342" width="29.25" style="10" customWidth="1"/>
    <col min="14343" max="14586" width="9.25" style="10"/>
    <col min="14587" max="14587" width="12.75" style="10" customWidth="1"/>
    <col min="14588" max="14588" width="31.875" style="10" customWidth="1"/>
    <col min="14589" max="14589" width="5" style="10" customWidth="1"/>
    <col min="14590" max="14590" width="1.875" style="10" customWidth="1"/>
    <col min="14591" max="14591" width="7.375" style="10" customWidth="1"/>
    <col min="14592" max="14592" width="2.25" style="10" customWidth="1"/>
    <col min="14593" max="14593" width="23" style="10" bestFit="1" customWidth="1"/>
    <col min="14594" max="14594" width="1.75" style="10" customWidth="1"/>
    <col min="14595" max="14595" width="23" style="10" bestFit="1" customWidth="1"/>
    <col min="14596" max="14596" width="1.625" style="10" customWidth="1"/>
    <col min="14597" max="14597" width="19.625" style="10" customWidth="1"/>
    <col min="14598" max="14598" width="29.25" style="10" customWidth="1"/>
    <col min="14599" max="14842" width="9.25" style="10"/>
    <col min="14843" max="14843" width="12.75" style="10" customWidth="1"/>
    <col min="14844" max="14844" width="31.875" style="10" customWidth="1"/>
    <col min="14845" max="14845" width="5" style="10" customWidth="1"/>
    <col min="14846" max="14846" width="1.875" style="10" customWidth="1"/>
    <col min="14847" max="14847" width="7.375" style="10" customWidth="1"/>
    <col min="14848" max="14848" width="2.25" style="10" customWidth="1"/>
    <col min="14849" max="14849" width="23" style="10" bestFit="1" customWidth="1"/>
    <col min="14850" max="14850" width="1.75" style="10" customWidth="1"/>
    <col min="14851" max="14851" width="23" style="10" bestFit="1" customWidth="1"/>
    <col min="14852" max="14852" width="1.625" style="10" customWidth="1"/>
    <col min="14853" max="14853" width="19.625" style="10" customWidth="1"/>
    <col min="14854" max="14854" width="29.25" style="10" customWidth="1"/>
    <col min="14855" max="15098" width="9.25" style="10"/>
    <col min="15099" max="15099" width="12.75" style="10" customWidth="1"/>
    <col min="15100" max="15100" width="31.875" style="10" customWidth="1"/>
    <col min="15101" max="15101" width="5" style="10" customWidth="1"/>
    <col min="15102" max="15102" width="1.875" style="10" customWidth="1"/>
    <col min="15103" max="15103" width="7.375" style="10" customWidth="1"/>
    <col min="15104" max="15104" width="2.25" style="10" customWidth="1"/>
    <col min="15105" max="15105" width="23" style="10" bestFit="1" customWidth="1"/>
    <col min="15106" max="15106" width="1.75" style="10" customWidth="1"/>
    <col min="15107" max="15107" width="23" style="10" bestFit="1" customWidth="1"/>
    <col min="15108" max="15108" width="1.625" style="10" customWidth="1"/>
    <col min="15109" max="15109" width="19.625" style="10" customWidth="1"/>
    <col min="15110" max="15110" width="29.25" style="10" customWidth="1"/>
    <col min="15111" max="15354" width="9.25" style="10"/>
    <col min="15355" max="15355" width="12.75" style="10" customWidth="1"/>
    <col min="15356" max="15356" width="31.875" style="10" customWidth="1"/>
    <col min="15357" max="15357" width="5" style="10" customWidth="1"/>
    <col min="15358" max="15358" width="1.875" style="10" customWidth="1"/>
    <col min="15359" max="15359" width="7.375" style="10" customWidth="1"/>
    <col min="15360" max="15360" width="2.25" style="10" customWidth="1"/>
    <col min="15361" max="15361" width="23" style="10" bestFit="1" customWidth="1"/>
    <col min="15362" max="15362" width="1.75" style="10" customWidth="1"/>
    <col min="15363" max="15363" width="23" style="10" bestFit="1" customWidth="1"/>
    <col min="15364" max="15364" width="1.625" style="10" customWidth="1"/>
    <col min="15365" max="15365" width="19.625" style="10" customWidth="1"/>
    <col min="15366" max="15366" width="29.25" style="10" customWidth="1"/>
    <col min="15367" max="15610" width="9.25" style="10"/>
    <col min="15611" max="15611" width="12.75" style="10" customWidth="1"/>
    <col min="15612" max="15612" width="31.875" style="10" customWidth="1"/>
    <col min="15613" max="15613" width="5" style="10" customWidth="1"/>
    <col min="15614" max="15614" width="1.875" style="10" customWidth="1"/>
    <col min="15615" max="15615" width="7.375" style="10" customWidth="1"/>
    <col min="15616" max="15616" width="2.25" style="10" customWidth="1"/>
    <col min="15617" max="15617" width="23" style="10" bestFit="1" customWidth="1"/>
    <col min="15618" max="15618" width="1.75" style="10" customWidth="1"/>
    <col min="15619" max="15619" width="23" style="10" bestFit="1" customWidth="1"/>
    <col min="15620" max="15620" width="1.625" style="10" customWidth="1"/>
    <col min="15621" max="15621" width="19.625" style="10" customWidth="1"/>
    <col min="15622" max="15622" width="29.25" style="10" customWidth="1"/>
    <col min="15623" max="15866" width="9.25" style="10"/>
    <col min="15867" max="15867" width="12.75" style="10" customWidth="1"/>
    <col min="15868" max="15868" width="31.875" style="10" customWidth="1"/>
    <col min="15869" max="15869" width="5" style="10" customWidth="1"/>
    <col min="15870" max="15870" width="1.875" style="10" customWidth="1"/>
    <col min="15871" max="15871" width="7.375" style="10" customWidth="1"/>
    <col min="15872" max="15872" width="2.25" style="10" customWidth="1"/>
    <col min="15873" max="15873" width="23" style="10" bestFit="1" customWidth="1"/>
    <col min="15874" max="15874" width="1.75" style="10" customWidth="1"/>
    <col min="15875" max="15875" width="23" style="10" bestFit="1" customWidth="1"/>
    <col min="15876" max="15876" width="1.625" style="10" customWidth="1"/>
    <col min="15877" max="15877" width="19.625" style="10" customWidth="1"/>
    <col min="15878" max="15878" width="29.25" style="10" customWidth="1"/>
    <col min="15879" max="16122" width="9.25" style="10"/>
    <col min="16123" max="16123" width="12.75" style="10" customWidth="1"/>
    <col min="16124" max="16124" width="31.875" style="10" customWidth="1"/>
    <col min="16125" max="16125" width="5" style="10" customWidth="1"/>
    <col min="16126" max="16126" width="1.875" style="10" customWidth="1"/>
    <col min="16127" max="16127" width="7.375" style="10" customWidth="1"/>
    <col min="16128" max="16128" width="2.25" style="10" customWidth="1"/>
    <col min="16129" max="16129" width="23" style="10" bestFit="1" customWidth="1"/>
    <col min="16130" max="16130" width="1.75" style="10" customWidth="1"/>
    <col min="16131" max="16131" width="23" style="10" bestFit="1" customWidth="1"/>
    <col min="16132" max="16132" width="1.625" style="10" customWidth="1"/>
    <col min="16133" max="16133" width="19.625" style="10" customWidth="1"/>
    <col min="16134" max="16134" width="29.25" style="10" customWidth="1"/>
    <col min="16135" max="16384" width="9.25" style="10"/>
  </cols>
  <sheetData>
    <row r="1" spans="2:8" ht="20.25" x14ac:dyDescent="0.2">
      <c r="B1" s="102" t="s">
        <v>702</v>
      </c>
      <c r="C1" s="102"/>
      <c r="D1" s="102"/>
      <c r="E1" s="102"/>
      <c r="F1" s="102"/>
      <c r="G1" s="102"/>
    </row>
    <row r="2" spans="2:8" ht="20.25" x14ac:dyDescent="0.2">
      <c r="B2" s="103" t="s">
        <v>662</v>
      </c>
      <c r="C2" s="103"/>
      <c r="D2" s="103"/>
      <c r="E2" s="103"/>
      <c r="F2" s="103"/>
      <c r="G2" s="103"/>
    </row>
    <row r="3" spans="2:8" ht="20.25" x14ac:dyDescent="0.2">
      <c r="B3" s="102" t="s">
        <v>31</v>
      </c>
      <c r="C3" s="102"/>
      <c r="D3" s="102"/>
      <c r="E3" s="102"/>
      <c r="F3" s="102"/>
      <c r="G3" s="102"/>
    </row>
    <row r="4" spans="2:8" ht="20.25" x14ac:dyDescent="0.2">
      <c r="B4" s="104" t="s">
        <v>8</v>
      </c>
      <c r="C4" s="104"/>
      <c r="D4" s="104"/>
      <c r="E4" s="104"/>
      <c r="F4" s="104"/>
      <c r="G4" s="104"/>
    </row>
    <row r="5" spans="2:8" ht="24.95" customHeight="1" x14ac:dyDescent="0.2">
      <c r="B5" s="70"/>
      <c r="C5" s="14" t="s">
        <v>2</v>
      </c>
      <c r="E5" s="14" t="s">
        <v>32</v>
      </c>
      <c r="G5" s="14" t="s">
        <v>24</v>
      </c>
    </row>
    <row r="6" spans="2:8" ht="21" customHeight="1" x14ac:dyDescent="0.2">
      <c r="B6" s="13" t="s">
        <v>687</v>
      </c>
    </row>
    <row r="7" spans="2:8" ht="21" customHeight="1" x14ac:dyDescent="0.2">
      <c r="B7" s="13" t="s">
        <v>0</v>
      </c>
      <c r="D7" s="16"/>
      <c r="E7" s="71"/>
      <c r="F7" s="72"/>
      <c r="G7" s="71"/>
    </row>
    <row r="8" spans="2:8" ht="24.95" customHeight="1" x14ac:dyDescent="0.2">
      <c r="B8" s="10" t="s">
        <v>9</v>
      </c>
      <c r="C8" s="18">
        <v>5</v>
      </c>
      <c r="D8" s="19"/>
      <c r="E8" s="20">
        <f>'7-5'!D9</f>
        <v>41315</v>
      </c>
      <c r="F8" s="19"/>
      <c r="G8" s="20">
        <f>'7-5'!F9</f>
        <v>290662</v>
      </c>
    </row>
    <row r="9" spans="2:8" ht="24.95" customHeight="1" x14ac:dyDescent="0.2">
      <c r="B9" s="10" t="s">
        <v>28</v>
      </c>
      <c r="C9" s="18">
        <v>6</v>
      </c>
      <c r="D9" s="19"/>
      <c r="E9" s="20">
        <f>'7-5'!D14</f>
        <v>307900</v>
      </c>
      <c r="F9" s="19"/>
      <c r="G9" s="20">
        <f>'7-5'!F14</f>
        <v>266071</v>
      </c>
      <c r="H9" s="10">
        <f>G9-E9</f>
        <v>-41829</v>
      </c>
    </row>
    <row r="10" spans="2:8" ht="24.95" customHeight="1" x14ac:dyDescent="0.2">
      <c r="B10" s="10" t="s">
        <v>703</v>
      </c>
      <c r="C10" s="18">
        <v>7</v>
      </c>
      <c r="D10" s="19"/>
      <c r="E10" s="20">
        <f>'7-5'!D19</f>
        <v>141038</v>
      </c>
      <c r="F10" s="19"/>
      <c r="G10" s="21">
        <f>'7-5'!F19</f>
        <v>0</v>
      </c>
      <c r="H10" s="10">
        <f>G10-E10</f>
        <v>-141038</v>
      </c>
    </row>
    <row r="11" spans="2:8" ht="24.95" customHeight="1" x14ac:dyDescent="0.2">
      <c r="B11" s="15" t="s">
        <v>1</v>
      </c>
      <c r="C11" s="18"/>
      <c r="D11" s="19"/>
      <c r="E11" s="22">
        <f>SUM(E8:E10)</f>
        <v>490253</v>
      </c>
      <c r="F11" s="19"/>
      <c r="G11" s="22">
        <f>SUM(G8:G10)</f>
        <v>556733</v>
      </c>
    </row>
    <row r="12" spans="2:8" ht="24.95" customHeight="1" x14ac:dyDescent="0.2">
      <c r="B12" s="13" t="s">
        <v>663</v>
      </c>
      <c r="C12" s="18"/>
      <c r="D12" s="16"/>
      <c r="E12" s="11"/>
      <c r="F12" s="16"/>
    </row>
    <row r="13" spans="2:8" ht="24.95" customHeight="1" x14ac:dyDescent="0.2">
      <c r="B13" s="10" t="s">
        <v>655</v>
      </c>
      <c r="C13" s="18">
        <v>8</v>
      </c>
      <c r="D13" s="19"/>
      <c r="E13" s="20">
        <f>'8'!J16</f>
        <v>213993</v>
      </c>
      <c r="F13" s="19"/>
      <c r="G13" s="20">
        <f>'8'!J17</f>
        <v>167300</v>
      </c>
      <c r="H13" s="10">
        <f>E13-G13</f>
        <v>46693</v>
      </c>
    </row>
    <row r="14" spans="2:8" ht="24.95" customHeight="1" x14ac:dyDescent="0.2">
      <c r="B14" s="15" t="s">
        <v>664</v>
      </c>
      <c r="C14" s="16"/>
      <c r="D14" s="16"/>
      <c r="E14" s="22">
        <f>SUM(E13)</f>
        <v>213993</v>
      </c>
      <c r="F14" s="16"/>
      <c r="G14" s="22">
        <f>SUM(G13:G13)</f>
        <v>167300</v>
      </c>
    </row>
    <row r="15" spans="2:8" ht="24.95" customHeight="1" thickBot="1" x14ac:dyDescent="0.25">
      <c r="B15" s="15" t="s">
        <v>667</v>
      </c>
      <c r="C15" s="16"/>
      <c r="D15" s="16"/>
      <c r="E15" s="23">
        <f>E11+E14</f>
        <v>704246</v>
      </c>
      <c r="F15" s="16"/>
      <c r="G15" s="23">
        <f>G11+G14</f>
        <v>724033</v>
      </c>
    </row>
    <row r="16" spans="2:8" ht="24.95" customHeight="1" thickTop="1" x14ac:dyDescent="0.2">
      <c r="B16" s="13" t="s">
        <v>680</v>
      </c>
      <c r="C16" s="16"/>
      <c r="D16" s="16"/>
      <c r="E16" s="11"/>
      <c r="F16" s="16"/>
    </row>
    <row r="17" spans="2:8" ht="24.95" customHeight="1" x14ac:dyDescent="0.2">
      <c r="B17" s="13" t="s">
        <v>681</v>
      </c>
      <c r="C17" s="19"/>
      <c r="D17" s="19"/>
      <c r="E17" s="11"/>
      <c r="F17" s="19"/>
    </row>
    <row r="18" spans="2:8" ht="24.95" customHeight="1" x14ac:dyDescent="0.2">
      <c r="B18" s="10" t="s">
        <v>665</v>
      </c>
      <c r="C18" s="18">
        <v>9</v>
      </c>
      <c r="D18" s="19"/>
      <c r="E18" s="20">
        <f>'12-10'!D9</f>
        <v>23754</v>
      </c>
      <c r="F18" s="19"/>
      <c r="G18" s="20">
        <f>'12-10'!F9</f>
        <v>9339</v>
      </c>
      <c r="H18" s="10">
        <f>E18-G18</f>
        <v>14415</v>
      </c>
    </row>
    <row r="19" spans="2:8" ht="24.95" customHeight="1" x14ac:dyDescent="0.2">
      <c r="B19" s="10" t="s">
        <v>661</v>
      </c>
      <c r="C19" s="18">
        <v>10</v>
      </c>
      <c r="D19" s="19"/>
      <c r="E19" s="21">
        <f>'12-10'!D17</f>
        <v>0</v>
      </c>
      <c r="F19" s="19"/>
      <c r="G19" s="21">
        <f>'12-10'!F17</f>
        <v>0</v>
      </c>
    </row>
    <row r="20" spans="2:8" ht="24.95" customHeight="1" x14ac:dyDescent="0.2">
      <c r="B20" s="15" t="s">
        <v>682</v>
      </c>
      <c r="C20" s="19"/>
      <c r="D20" s="19"/>
      <c r="E20" s="24">
        <f>SUM(E18:E18)</f>
        <v>23754</v>
      </c>
      <c r="F20" s="19"/>
      <c r="G20" s="24">
        <f>SUM(G18:G18)</f>
        <v>9339</v>
      </c>
    </row>
    <row r="21" spans="2:8" ht="24.95" customHeight="1" x14ac:dyDescent="0.2">
      <c r="B21" s="13" t="s">
        <v>683</v>
      </c>
      <c r="C21" s="19"/>
      <c r="D21" s="19"/>
      <c r="E21" s="21"/>
      <c r="F21" s="19"/>
      <c r="G21" s="21"/>
    </row>
    <row r="22" spans="2:8" ht="24.95" customHeight="1" x14ac:dyDescent="0.2">
      <c r="B22" s="10" t="s">
        <v>20</v>
      </c>
      <c r="C22" s="18">
        <v>11</v>
      </c>
      <c r="D22" s="19"/>
      <c r="E22" s="20">
        <f>'12-10'!D27</f>
        <v>17500</v>
      </c>
      <c r="F22" s="19"/>
      <c r="G22" s="20">
        <f>'12-10'!F27</f>
        <v>10000</v>
      </c>
      <c r="H22" s="10">
        <f>E22-G22</f>
        <v>7500</v>
      </c>
    </row>
    <row r="23" spans="2:8" ht="24.95" customHeight="1" x14ac:dyDescent="0.2">
      <c r="B23" s="10" t="s">
        <v>746</v>
      </c>
      <c r="C23" s="18">
        <v>12</v>
      </c>
      <c r="D23" s="19"/>
      <c r="E23" s="20">
        <f>'12-13'!I15</f>
        <v>1030343</v>
      </c>
      <c r="F23" s="19"/>
      <c r="G23" s="20">
        <f>'12-13'!K15</f>
        <v>700000</v>
      </c>
      <c r="H23" s="10">
        <f>E23-G23</f>
        <v>330343</v>
      </c>
    </row>
    <row r="24" spans="2:8" ht="24.95" customHeight="1" x14ac:dyDescent="0.2">
      <c r="B24" s="15" t="s">
        <v>666</v>
      </c>
      <c r="C24" s="18"/>
      <c r="D24" s="19"/>
      <c r="E24" s="24">
        <f>SUM(E22:E23)</f>
        <v>1047843</v>
      </c>
      <c r="F24" s="19"/>
      <c r="G24" s="24">
        <f>SUM(G22:G23)</f>
        <v>710000</v>
      </c>
    </row>
    <row r="25" spans="2:8" ht="24.95" customHeight="1" x14ac:dyDescent="0.2">
      <c r="B25" s="15" t="s">
        <v>684</v>
      </c>
      <c r="C25" s="18"/>
      <c r="D25" s="19"/>
      <c r="E25" s="24">
        <f>E24+E20</f>
        <v>1071597</v>
      </c>
      <c r="F25" s="19"/>
      <c r="G25" s="24">
        <f>G24+G20</f>
        <v>719339</v>
      </c>
    </row>
    <row r="26" spans="2:8" ht="24.95" customHeight="1" x14ac:dyDescent="0.2">
      <c r="B26" s="13" t="s">
        <v>6</v>
      </c>
      <c r="C26" s="18"/>
      <c r="D26" s="19"/>
      <c r="E26" s="20"/>
      <c r="F26" s="19"/>
      <c r="G26" s="20"/>
    </row>
    <row r="27" spans="2:8" ht="24.95" customHeight="1" x14ac:dyDescent="0.2">
      <c r="B27" s="10" t="s">
        <v>5</v>
      </c>
      <c r="C27" s="18">
        <v>13</v>
      </c>
      <c r="D27" s="19"/>
      <c r="E27" s="20">
        <f>'12-13'!I21</f>
        <v>100000</v>
      </c>
      <c r="F27" s="19"/>
      <c r="G27" s="20">
        <v>100000</v>
      </c>
    </row>
    <row r="28" spans="2:8" ht="24.95" customHeight="1" x14ac:dyDescent="0.2">
      <c r="B28" s="69" t="s">
        <v>686</v>
      </c>
      <c r="C28" s="19"/>
      <c r="D28" s="19"/>
      <c r="E28" s="25">
        <f>'قائمة التغيرات'!E16</f>
        <v>-467351</v>
      </c>
      <c r="F28" s="19"/>
      <c r="G28" s="25">
        <f>-'ميزان المراجعة'!C20</f>
        <v>-95306</v>
      </c>
    </row>
    <row r="29" spans="2:8" ht="24.95" customHeight="1" x14ac:dyDescent="0.2">
      <c r="B29" s="15" t="s">
        <v>7</v>
      </c>
      <c r="C29" s="19"/>
      <c r="D29" s="19"/>
      <c r="E29" s="26">
        <f>SUM(E27:E28)</f>
        <v>-367351</v>
      </c>
      <c r="F29" s="19"/>
      <c r="G29" s="26">
        <f>SUM(G27:G28)</f>
        <v>4694</v>
      </c>
    </row>
    <row r="30" spans="2:8" ht="24.95" customHeight="1" thickBot="1" x14ac:dyDescent="0.25">
      <c r="B30" s="15" t="s">
        <v>679</v>
      </c>
      <c r="C30" s="19"/>
      <c r="D30" s="19"/>
      <c r="E30" s="27">
        <f>E25+E29</f>
        <v>704246</v>
      </c>
      <c r="F30" s="19"/>
      <c r="G30" s="27">
        <f>G29+G25</f>
        <v>724033</v>
      </c>
    </row>
    <row r="31" spans="2:8" ht="24.95" customHeight="1" thickTop="1" x14ac:dyDescent="0.2">
      <c r="B31" s="15"/>
      <c r="C31" s="19"/>
      <c r="D31" s="19"/>
      <c r="E31" s="19"/>
      <c r="F31" s="19"/>
    </row>
    <row r="32" spans="2:8" ht="18.75" customHeight="1" x14ac:dyDescent="0.2">
      <c r="B32" s="15"/>
      <c r="C32" s="19"/>
      <c r="D32" s="19"/>
      <c r="E32" s="19"/>
      <c r="F32" s="19"/>
      <c r="G32" s="19"/>
    </row>
    <row r="33" spans="2:7" ht="9" customHeight="1" x14ac:dyDescent="0.2">
      <c r="B33" s="15"/>
      <c r="C33" s="19"/>
      <c r="D33" s="19"/>
      <c r="E33" s="19"/>
      <c r="F33" s="19"/>
      <c r="G33" s="19"/>
    </row>
    <row r="34" spans="2:7" ht="24.95" customHeight="1" x14ac:dyDescent="0.2">
      <c r="B34" s="100" t="s">
        <v>671</v>
      </c>
      <c r="C34" s="100"/>
      <c r="D34" s="100"/>
      <c r="E34" s="100"/>
      <c r="F34" s="100"/>
      <c r="G34" s="100"/>
    </row>
    <row r="35" spans="2:7" ht="21.95" customHeight="1" x14ac:dyDescent="0.2">
      <c r="B35" s="101">
        <v>5</v>
      </c>
      <c r="C35" s="101"/>
      <c r="D35" s="101"/>
      <c r="E35" s="101"/>
      <c r="F35" s="101"/>
      <c r="G35" s="101"/>
    </row>
  </sheetData>
  <customSheetViews>
    <customSheetView guid="{C4C54333-0C8B-484B-8210-F3D7E510C081}" scale="130" showPageBreaks="1" showGridLines="0" view="pageLayout">
      <selection sqref="A1:A1048576"/>
      <pageMargins left="0.43307086614173229" right="3.2051282051282048E-2" top="0.62" bottom="0" header="0.23" footer="0"/>
      <printOptions horizontalCentered="1"/>
      <pageSetup paperSize="9" firstPageNumber="5" orientation="portrait" useFirstPageNumber="1" r:id="rId1"/>
      <headerFooter alignWithMargins="0"/>
    </customSheetView>
  </customSheetViews>
  <mergeCells count="6">
    <mergeCell ref="B34:G34"/>
    <mergeCell ref="B35:G35"/>
    <mergeCell ref="B1:G1"/>
    <mergeCell ref="B2:G2"/>
    <mergeCell ref="B3:G3"/>
    <mergeCell ref="B4:G4"/>
  </mergeCells>
  <pageMargins left="0.78740157480314965" right="1.08" top="0.39370078740157483" bottom="0" header="0.39370078740157483" footer="0.19685039370078741"/>
  <pageSetup paperSize="9" scale="95" firstPageNumber="5"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30"/>
  <sheetViews>
    <sheetView rightToLeft="1" view="pageBreakPreview" zoomScale="130" zoomScaleNormal="130" zoomScaleSheetLayoutView="130" workbookViewId="0">
      <selection activeCell="J8" sqref="J8"/>
    </sheetView>
  </sheetViews>
  <sheetFormatPr defaultColWidth="9.25" defaultRowHeight="33" customHeight="1" x14ac:dyDescent="0.2"/>
  <cols>
    <col min="1" max="1" width="3" style="10" customWidth="1"/>
    <col min="2" max="2" width="31.625" style="10" customWidth="1"/>
    <col min="3" max="3" width="7.625" style="10" customWidth="1"/>
    <col min="4" max="4" width="1.625" style="10" customWidth="1"/>
    <col min="5" max="5" width="13.5" style="10" customWidth="1"/>
    <col min="6" max="6" width="1.625" style="10" customWidth="1"/>
    <col min="7" max="7" width="17.875" style="11" customWidth="1"/>
    <col min="8" max="247" width="9.25" style="10"/>
    <col min="248" max="248" width="12.75" style="10" customWidth="1"/>
    <col min="249" max="249" width="31.125" style="10" customWidth="1"/>
    <col min="250" max="250" width="4" style="10" customWidth="1"/>
    <col min="251" max="251" width="10" style="10" customWidth="1"/>
    <col min="252" max="252" width="1.25" style="10" customWidth="1"/>
    <col min="253" max="253" width="23" style="10" bestFit="1" customWidth="1"/>
    <col min="254" max="254" width="2.75" style="10" customWidth="1"/>
    <col min="255" max="255" width="23" style="10" bestFit="1" customWidth="1"/>
    <col min="256" max="256" width="0.75" style="10" customWidth="1"/>
    <col min="257" max="257" width="1.25" style="10" customWidth="1"/>
    <col min="258" max="258" width="2" style="10" customWidth="1"/>
    <col min="259" max="503" width="9.25" style="10"/>
    <col min="504" max="504" width="12.75" style="10" customWidth="1"/>
    <col min="505" max="505" width="31.125" style="10" customWidth="1"/>
    <col min="506" max="506" width="4" style="10" customWidth="1"/>
    <col min="507" max="507" width="10" style="10" customWidth="1"/>
    <col min="508" max="508" width="1.25" style="10" customWidth="1"/>
    <col min="509" max="509" width="23" style="10" bestFit="1" customWidth="1"/>
    <col min="510" max="510" width="2.75" style="10" customWidth="1"/>
    <col min="511" max="511" width="23" style="10" bestFit="1" customWidth="1"/>
    <col min="512" max="512" width="0.75" style="10" customWidth="1"/>
    <col min="513" max="513" width="1.25" style="10" customWidth="1"/>
    <col min="514" max="514" width="2" style="10" customWidth="1"/>
    <col min="515" max="759" width="9.25" style="10"/>
    <col min="760" max="760" width="12.75" style="10" customWidth="1"/>
    <col min="761" max="761" width="31.125" style="10" customWidth="1"/>
    <col min="762" max="762" width="4" style="10" customWidth="1"/>
    <col min="763" max="763" width="10" style="10" customWidth="1"/>
    <col min="764" max="764" width="1.25" style="10" customWidth="1"/>
    <col min="765" max="765" width="23" style="10" bestFit="1" customWidth="1"/>
    <col min="766" max="766" width="2.75" style="10" customWidth="1"/>
    <col min="767" max="767" width="23" style="10" bestFit="1" customWidth="1"/>
    <col min="768" max="768" width="0.75" style="10" customWidth="1"/>
    <col min="769" max="769" width="1.25" style="10" customWidth="1"/>
    <col min="770" max="770" width="2" style="10" customWidth="1"/>
    <col min="771" max="1015" width="9.25" style="10"/>
    <col min="1016" max="1016" width="12.75" style="10" customWidth="1"/>
    <col min="1017" max="1017" width="31.125" style="10" customWidth="1"/>
    <col min="1018" max="1018" width="4" style="10" customWidth="1"/>
    <col min="1019" max="1019" width="10" style="10" customWidth="1"/>
    <col min="1020" max="1020" width="1.25" style="10" customWidth="1"/>
    <col min="1021" max="1021" width="23" style="10" bestFit="1" customWidth="1"/>
    <col min="1022" max="1022" width="2.75" style="10" customWidth="1"/>
    <col min="1023" max="1023" width="23" style="10" bestFit="1" customWidth="1"/>
    <col min="1024" max="1024" width="0.75" style="10" customWidth="1"/>
    <col min="1025" max="1025" width="1.25" style="10" customWidth="1"/>
    <col min="1026" max="1026" width="2" style="10" customWidth="1"/>
    <col min="1027" max="1271" width="9.25" style="10"/>
    <col min="1272" max="1272" width="12.75" style="10" customWidth="1"/>
    <col min="1273" max="1273" width="31.125" style="10" customWidth="1"/>
    <col min="1274" max="1274" width="4" style="10" customWidth="1"/>
    <col min="1275" max="1275" width="10" style="10" customWidth="1"/>
    <col min="1276" max="1276" width="1.25" style="10" customWidth="1"/>
    <col min="1277" max="1277" width="23" style="10" bestFit="1" customWidth="1"/>
    <col min="1278" max="1278" width="2.75" style="10" customWidth="1"/>
    <col min="1279" max="1279" width="23" style="10" bestFit="1" customWidth="1"/>
    <col min="1280" max="1280" width="0.75" style="10" customWidth="1"/>
    <col min="1281" max="1281" width="1.25" style="10" customWidth="1"/>
    <col min="1282" max="1282" width="2" style="10" customWidth="1"/>
    <col min="1283" max="1527" width="9.25" style="10"/>
    <col min="1528" max="1528" width="12.75" style="10" customWidth="1"/>
    <col min="1529" max="1529" width="31.125" style="10" customWidth="1"/>
    <col min="1530" max="1530" width="4" style="10" customWidth="1"/>
    <col min="1531" max="1531" width="10" style="10" customWidth="1"/>
    <col min="1532" max="1532" width="1.25" style="10" customWidth="1"/>
    <col min="1533" max="1533" width="23" style="10" bestFit="1" customWidth="1"/>
    <col min="1534" max="1534" width="2.75" style="10" customWidth="1"/>
    <col min="1535" max="1535" width="23" style="10" bestFit="1" customWidth="1"/>
    <col min="1536" max="1536" width="0.75" style="10" customWidth="1"/>
    <col min="1537" max="1537" width="1.25" style="10" customWidth="1"/>
    <col min="1538" max="1538" width="2" style="10" customWidth="1"/>
    <col min="1539" max="1783" width="9.25" style="10"/>
    <col min="1784" max="1784" width="12.75" style="10" customWidth="1"/>
    <col min="1785" max="1785" width="31.125" style="10" customWidth="1"/>
    <col min="1786" max="1786" width="4" style="10" customWidth="1"/>
    <col min="1787" max="1787" width="10" style="10" customWidth="1"/>
    <col min="1788" max="1788" width="1.25" style="10" customWidth="1"/>
    <col min="1789" max="1789" width="23" style="10" bestFit="1" customWidth="1"/>
    <col min="1790" max="1790" width="2.75" style="10" customWidth="1"/>
    <col min="1791" max="1791" width="23" style="10" bestFit="1" customWidth="1"/>
    <col min="1792" max="1792" width="0.75" style="10" customWidth="1"/>
    <col min="1793" max="1793" width="1.25" style="10" customWidth="1"/>
    <col min="1794" max="1794" width="2" style="10" customWidth="1"/>
    <col min="1795" max="2039" width="9.25" style="10"/>
    <col min="2040" max="2040" width="12.75" style="10" customWidth="1"/>
    <col min="2041" max="2041" width="31.125" style="10" customWidth="1"/>
    <col min="2042" max="2042" width="4" style="10" customWidth="1"/>
    <col min="2043" max="2043" width="10" style="10" customWidth="1"/>
    <col min="2044" max="2044" width="1.25" style="10" customWidth="1"/>
    <col min="2045" max="2045" width="23" style="10" bestFit="1" customWidth="1"/>
    <col min="2046" max="2046" width="2.75" style="10" customWidth="1"/>
    <col min="2047" max="2047" width="23" style="10" bestFit="1" customWidth="1"/>
    <col min="2048" max="2048" width="0.75" style="10" customWidth="1"/>
    <col min="2049" max="2049" width="1.25" style="10" customWidth="1"/>
    <col min="2050" max="2050" width="2" style="10" customWidth="1"/>
    <col min="2051" max="2295" width="9.25" style="10"/>
    <col min="2296" max="2296" width="12.75" style="10" customWidth="1"/>
    <col min="2297" max="2297" width="31.125" style="10" customWidth="1"/>
    <col min="2298" max="2298" width="4" style="10" customWidth="1"/>
    <col min="2299" max="2299" width="10" style="10" customWidth="1"/>
    <col min="2300" max="2300" width="1.25" style="10" customWidth="1"/>
    <col min="2301" max="2301" width="23" style="10" bestFit="1" customWidth="1"/>
    <col min="2302" max="2302" width="2.75" style="10" customWidth="1"/>
    <col min="2303" max="2303" width="23" style="10" bestFit="1" customWidth="1"/>
    <col min="2304" max="2304" width="0.75" style="10" customWidth="1"/>
    <col min="2305" max="2305" width="1.25" style="10" customWidth="1"/>
    <col min="2306" max="2306" width="2" style="10" customWidth="1"/>
    <col min="2307" max="2551" width="9.25" style="10"/>
    <col min="2552" max="2552" width="12.75" style="10" customWidth="1"/>
    <col min="2553" max="2553" width="31.125" style="10" customWidth="1"/>
    <col min="2554" max="2554" width="4" style="10" customWidth="1"/>
    <col min="2555" max="2555" width="10" style="10" customWidth="1"/>
    <col min="2556" max="2556" width="1.25" style="10" customWidth="1"/>
    <col min="2557" max="2557" width="23" style="10" bestFit="1" customWidth="1"/>
    <col min="2558" max="2558" width="2.75" style="10" customWidth="1"/>
    <col min="2559" max="2559" width="23" style="10" bestFit="1" customWidth="1"/>
    <col min="2560" max="2560" width="0.75" style="10" customWidth="1"/>
    <col min="2561" max="2561" width="1.25" style="10" customWidth="1"/>
    <col min="2562" max="2562" width="2" style="10" customWidth="1"/>
    <col min="2563" max="2807" width="9.25" style="10"/>
    <col min="2808" max="2808" width="12.75" style="10" customWidth="1"/>
    <col min="2809" max="2809" width="31.125" style="10" customWidth="1"/>
    <col min="2810" max="2810" width="4" style="10" customWidth="1"/>
    <col min="2811" max="2811" width="10" style="10" customWidth="1"/>
    <col min="2812" max="2812" width="1.25" style="10" customWidth="1"/>
    <col min="2813" max="2813" width="23" style="10" bestFit="1" customWidth="1"/>
    <col min="2814" max="2814" width="2.75" style="10" customWidth="1"/>
    <col min="2815" max="2815" width="23" style="10" bestFit="1" customWidth="1"/>
    <col min="2816" max="2816" width="0.75" style="10" customWidth="1"/>
    <col min="2817" max="2817" width="1.25" style="10" customWidth="1"/>
    <col min="2818" max="2818" width="2" style="10" customWidth="1"/>
    <col min="2819" max="3063" width="9.25" style="10"/>
    <col min="3064" max="3064" width="12.75" style="10" customWidth="1"/>
    <col min="3065" max="3065" width="31.125" style="10" customWidth="1"/>
    <col min="3066" max="3066" width="4" style="10" customWidth="1"/>
    <col min="3067" max="3067" width="10" style="10" customWidth="1"/>
    <col min="3068" max="3068" width="1.25" style="10" customWidth="1"/>
    <col min="3069" max="3069" width="23" style="10" bestFit="1" customWidth="1"/>
    <col min="3070" max="3070" width="2.75" style="10" customWidth="1"/>
    <col min="3071" max="3071" width="23" style="10" bestFit="1" customWidth="1"/>
    <col min="3072" max="3072" width="0.75" style="10" customWidth="1"/>
    <col min="3073" max="3073" width="1.25" style="10" customWidth="1"/>
    <col min="3074" max="3074" width="2" style="10" customWidth="1"/>
    <col min="3075" max="3319" width="9.25" style="10"/>
    <col min="3320" max="3320" width="12.75" style="10" customWidth="1"/>
    <col min="3321" max="3321" width="31.125" style="10" customWidth="1"/>
    <col min="3322" max="3322" width="4" style="10" customWidth="1"/>
    <col min="3323" max="3323" width="10" style="10" customWidth="1"/>
    <col min="3324" max="3324" width="1.25" style="10" customWidth="1"/>
    <col min="3325" max="3325" width="23" style="10" bestFit="1" customWidth="1"/>
    <col min="3326" max="3326" width="2.75" style="10" customWidth="1"/>
    <col min="3327" max="3327" width="23" style="10" bestFit="1" customWidth="1"/>
    <col min="3328" max="3328" width="0.75" style="10" customWidth="1"/>
    <col min="3329" max="3329" width="1.25" style="10" customWidth="1"/>
    <col min="3330" max="3330" width="2" style="10" customWidth="1"/>
    <col min="3331" max="3575" width="9.25" style="10"/>
    <col min="3576" max="3576" width="12.75" style="10" customWidth="1"/>
    <col min="3577" max="3577" width="31.125" style="10" customWidth="1"/>
    <col min="3578" max="3578" width="4" style="10" customWidth="1"/>
    <col min="3579" max="3579" width="10" style="10" customWidth="1"/>
    <col min="3580" max="3580" width="1.25" style="10" customWidth="1"/>
    <col min="3581" max="3581" width="23" style="10" bestFit="1" customWidth="1"/>
    <col min="3582" max="3582" width="2.75" style="10" customWidth="1"/>
    <col min="3583" max="3583" width="23" style="10" bestFit="1" customWidth="1"/>
    <col min="3584" max="3584" width="0.75" style="10" customWidth="1"/>
    <col min="3585" max="3585" width="1.25" style="10" customWidth="1"/>
    <col min="3586" max="3586" width="2" style="10" customWidth="1"/>
    <col min="3587" max="3831" width="9.25" style="10"/>
    <col min="3832" max="3832" width="12.75" style="10" customWidth="1"/>
    <col min="3833" max="3833" width="31.125" style="10" customWidth="1"/>
    <col min="3834" max="3834" width="4" style="10" customWidth="1"/>
    <col min="3835" max="3835" width="10" style="10" customWidth="1"/>
    <col min="3836" max="3836" width="1.25" style="10" customWidth="1"/>
    <col min="3837" max="3837" width="23" style="10" bestFit="1" customWidth="1"/>
    <col min="3838" max="3838" width="2.75" style="10" customWidth="1"/>
    <col min="3839" max="3839" width="23" style="10" bestFit="1" customWidth="1"/>
    <col min="3840" max="3840" width="0.75" style="10" customWidth="1"/>
    <col min="3841" max="3841" width="1.25" style="10" customWidth="1"/>
    <col min="3842" max="3842" width="2" style="10" customWidth="1"/>
    <col min="3843" max="4087" width="9.25" style="10"/>
    <col min="4088" max="4088" width="12.75" style="10" customWidth="1"/>
    <col min="4089" max="4089" width="31.125" style="10" customWidth="1"/>
    <col min="4090" max="4090" width="4" style="10" customWidth="1"/>
    <col min="4091" max="4091" width="10" style="10" customWidth="1"/>
    <col min="4092" max="4092" width="1.25" style="10" customWidth="1"/>
    <col min="4093" max="4093" width="23" style="10" bestFit="1" customWidth="1"/>
    <col min="4094" max="4094" width="2.75" style="10" customWidth="1"/>
    <col min="4095" max="4095" width="23" style="10" bestFit="1" customWidth="1"/>
    <col min="4096" max="4096" width="0.75" style="10" customWidth="1"/>
    <col min="4097" max="4097" width="1.25" style="10" customWidth="1"/>
    <col min="4098" max="4098" width="2" style="10" customWidth="1"/>
    <col min="4099" max="4343" width="9.25" style="10"/>
    <col min="4344" max="4344" width="12.75" style="10" customWidth="1"/>
    <col min="4345" max="4345" width="31.125" style="10" customWidth="1"/>
    <col min="4346" max="4346" width="4" style="10" customWidth="1"/>
    <col min="4347" max="4347" width="10" style="10" customWidth="1"/>
    <col min="4348" max="4348" width="1.25" style="10" customWidth="1"/>
    <col min="4349" max="4349" width="23" style="10" bestFit="1" customWidth="1"/>
    <col min="4350" max="4350" width="2.75" style="10" customWidth="1"/>
    <col min="4351" max="4351" width="23" style="10" bestFit="1" customWidth="1"/>
    <col min="4352" max="4352" width="0.75" style="10" customWidth="1"/>
    <col min="4353" max="4353" width="1.25" style="10" customWidth="1"/>
    <col min="4354" max="4354" width="2" style="10" customWidth="1"/>
    <col min="4355" max="4599" width="9.25" style="10"/>
    <col min="4600" max="4600" width="12.75" style="10" customWidth="1"/>
    <col min="4601" max="4601" width="31.125" style="10" customWidth="1"/>
    <col min="4602" max="4602" width="4" style="10" customWidth="1"/>
    <col min="4603" max="4603" width="10" style="10" customWidth="1"/>
    <col min="4604" max="4604" width="1.25" style="10" customWidth="1"/>
    <col min="4605" max="4605" width="23" style="10" bestFit="1" customWidth="1"/>
    <col min="4606" max="4606" width="2.75" style="10" customWidth="1"/>
    <col min="4607" max="4607" width="23" style="10" bestFit="1" customWidth="1"/>
    <col min="4608" max="4608" width="0.75" style="10" customWidth="1"/>
    <col min="4609" max="4609" width="1.25" style="10" customWidth="1"/>
    <col min="4610" max="4610" width="2" style="10" customWidth="1"/>
    <col min="4611" max="4855" width="9.25" style="10"/>
    <col min="4856" max="4856" width="12.75" style="10" customWidth="1"/>
    <col min="4857" max="4857" width="31.125" style="10" customWidth="1"/>
    <col min="4858" max="4858" width="4" style="10" customWidth="1"/>
    <col min="4859" max="4859" width="10" style="10" customWidth="1"/>
    <col min="4860" max="4860" width="1.25" style="10" customWidth="1"/>
    <col min="4861" max="4861" width="23" style="10" bestFit="1" customWidth="1"/>
    <col min="4862" max="4862" width="2.75" style="10" customWidth="1"/>
    <col min="4863" max="4863" width="23" style="10" bestFit="1" customWidth="1"/>
    <col min="4864" max="4864" width="0.75" style="10" customWidth="1"/>
    <col min="4865" max="4865" width="1.25" style="10" customWidth="1"/>
    <col min="4866" max="4866" width="2" style="10" customWidth="1"/>
    <col min="4867" max="5111" width="9.25" style="10"/>
    <col min="5112" max="5112" width="12.75" style="10" customWidth="1"/>
    <col min="5113" max="5113" width="31.125" style="10" customWidth="1"/>
    <col min="5114" max="5114" width="4" style="10" customWidth="1"/>
    <col min="5115" max="5115" width="10" style="10" customWidth="1"/>
    <col min="5116" max="5116" width="1.25" style="10" customWidth="1"/>
    <col min="5117" max="5117" width="23" style="10" bestFit="1" customWidth="1"/>
    <col min="5118" max="5118" width="2.75" style="10" customWidth="1"/>
    <col min="5119" max="5119" width="23" style="10" bestFit="1" customWidth="1"/>
    <col min="5120" max="5120" width="0.75" style="10" customWidth="1"/>
    <col min="5121" max="5121" width="1.25" style="10" customWidth="1"/>
    <col min="5122" max="5122" width="2" style="10" customWidth="1"/>
    <col min="5123" max="5367" width="9.25" style="10"/>
    <col min="5368" max="5368" width="12.75" style="10" customWidth="1"/>
    <col min="5369" max="5369" width="31.125" style="10" customWidth="1"/>
    <col min="5370" max="5370" width="4" style="10" customWidth="1"/>
    <col min="5371" max="5371" width="10" style="10" customWidth="1"/>
    <col min="5372" max="5372" width="1.25" style="10" customWidth="1"/>
    <col min="5373" max="5373" width="23" style="10" bestFit="1" customWidth="1"/>
    <col min="5374" max="5374" width="2.75" style="10" customWidth="1"/>
    <col min="5375" max="5375" width="23" style="10" bestFit="1" customWidth="1"/>
    <col min="5376" max="5376" width="0.75" style="10" customWidth="1"/>
    <col min="5377" max="5377" width="1.25" style="10" customWidth="1"/>
    <col min="5378" max="5378" width="2" style="10" customWidth="1"/>
    <col min="5379" max="5623" width="9.25" style="10"/>
    <col min="5624" max="5624" width="12.75" style="10" customWidth="1"/>
    <col min="5625" max="5625" width="31.125" style="10" customWidth="1"/>
    <col min="5626" max="5626" width="4" style="10" customWidth="1"/>
    <col min="5627" max="5627" width="10" style="10" customWidth="1"/>
    <col min="5628" max="5628" width="1.25" style="10" customWidth="1"/>
    <col min="5629" max="5629" width="23" style="10" bestFit="1" customWidth="1"/>
    <col min="5630" max="5630" width="2.75" style="10" customWidth="1"/>
    <col min="5631" max="5631" width="23" style="10" bestFit="1" customWidth="1"/>
    <col min="5632" max="5632" width="0.75" style="10" customWidth="1"/>
    <col min="5633" max="5633" width="1.25" style="10" customWidth="1"/>
    <col min="5634" max="5634" width="2" style="10" customWidth="1"/>
    <col min="5635" max="5879" width="9.25" style="10"/>
    <col min="5880" max="5880" width="12.75" style="10" customWidth="1"/>
    <col min="5881" max="5881" width="31.125" style="10" customWidth="1"/>
    <col min="5882" max="5882" width="4" style="10" customWidth="1"/>
    <col min="5883" max="5883" width="10" style="10" customWidth="1"/>
    <col min="5884" max="5884" width="1.25" style="10" customWidth="1"/>
    <col min="5885" max="5885" width="23" style="10" bestFit="1" customWidth="1"/>
    <col min="5886" max="5886" width="2.75" style="10" customWidth="1"/>
    <col min="5887" max="5887" width="23" style="10" bestFit="1" customWidth="1"/>
    <col min="5888" max="5888" width="0.75" style="10" customWidth="1"/>
    <col min="5889" max="5889" width="1.25" style="10" customWidth="1"/>
    <col min="5890" max="5890" width="2" style="10" customWidth="1"/>
    <col min="5891" max="6135" width="9.25" style="10"/>
    <col min="6136" max="6136" width="12.75" style="10" customWidth="1"/>
    <col min="6137" max="6137" width="31.125" style="10" customWidth="1"/>
    <col min="6138" max="6138" width="4" style="10" customWidth="1"/>
    <col min="6139" max="6139" width="10" style="10" customWidth="1"/>
    <col min="6140" max="6140" width="1.25" style="10" customWidth="1"/>
    <col min="6141" max="6141" width="23" style="10" bestFit="1" customWidth="1"/>
    <col min="6142" max="6142" width="2.75" style="10" customWidth="1"/>
    <col min="6143" max="6143" width="23" style="10" bestFit="1" customWidth="1"/>
    <col min="6144" max="6144" width="0.75" style="10" customWidth="1"/>
    <col min="6145" max="6145" width="1.25" style="10" customWidth="1"/>
    <col min="6146" max="6146" width="2" style="10" customWidth="1"/>
    <col min="6147" max="6391" width="9.25" style="10"/>
    <col min="6392" max="6392" width="12.75" style="10" customWidth="1"/>
    <col min="6393" max="6393" width="31.125" style="10" customWidth="1"/>
    <col min="6394" max="6394" width="4" style="10" customWidth="1"/>
    <col min="6395" max="6395" width="10" style="10" customWidth="1"/>
    <col min="6396" max="6396" width="1.25" style="10" customWidth="1"/>
    <col min="6397" max="6397" width="23" style="10" bestFit="1" customWidth="1"/>
    <col min="6398" max="6398" width="2.75" style="10" customWidth="1"/>
    <col min="6399" max="6399" width="23" style="10" bestFit="1" customWidth="1"/>
    <col min="6400" max="6400" width="0.75" style="10" customWidth="1"/>
    <col min="6401" max="6401" width="1.25" style="10" customWidth="1"/>
    <col min="6402" max="6402" width="2" style="10" customWidth="1"/>
    <col min="6403" max="6647" width="9.25" style="10"/>
    <col min="6648" max="6648" width="12.75" style="10" customWidth="1"/>
    <col min="6649" max="6649" width="31.125" style="10" customWidth="1"/>
    <col min="6650" max="6650" width="4" style="10" customWidth="1"/>
    <col min="6651" max="6651" width="10" style="10" customWidth="1"/>
    <col min="6652" max="6652" width="1.25" style="10" customWidth="1"/>
    <col min="6653" max="6653" width="23" style="10" bestFit="1" customWidth="1"/>
    <col min="6654" max="6654" width="2.75" style="10" customWidth="1"/>
    <col min="6655" max="6655" width="23" style="10" bestFit="1" customWidth="1"/>
    <col min="6656" max="6656" width="0.75" style="10" customWidth="1"/>
    <col min="6657" max="6657" width="1.25" style="10" customWidth="1"/>
    <col min="6658" max="6658" width="2" style="10" customWidth="1"/>
    <col min="6659" max="6903" width="9.25" style="10"/>
    <col min="6904" max="6904" width="12.75" style="10" customWidth="1"/>
    <col min="6905" max="6905" width="31.125" style="10" customWidth="1"/>
    <col min="6906" max="6906" width="4" style="10" customWidth="1"/>
    <col min="6907" max="6907" width="10" style="10" customWidth="1"/>
    <col min="6908" max="6908" width="1.25" style="10" customWidth="1"/>
    <col min="6909" max="6909" width="23" style="10" bestFit="1" customWidth="1"/>
    <col min="6910" max="6910" width="2.75" style="10" customWidth="1"/>
    <col min="6911" max="6911" width="23" style="10" bestFit="1" customWidth="1"/>
    <col min="6912" max="6912" width="0.75" style="10" customWidth="1"/>
    <col min="6913" max="6913" width="1.25" style="10" customWidth="1"/>
    <col min="6914" max="6914" width="2" style="10" customWidth="1"/>
    <col min="6915" max="7159" width="9.25" style="10"/>
    <col min="7160" max="7160" width="12.75" style="10" customWidth="1"/>
    <col min="7161" max="7161" width="31.125" style="10" customWidth="1"/>
    <col min="7162" max="7162" width="4" style="10" customWidth="1"/>
    <col min="7163" max="7163" width="10" style="10" customWidth="1"/>
    <col min="7164" max="7164" width="1.25" style="10" customWidth="1"/>
    <col min="7165" max="7165" width="23" style="10" bestFit="1" customWidth="1"/>
    <col min="7166" max="7166" width="2.75" style="10" customWidth="1"/>
    <col min="7167" max="7167" width="23" style="10" bestFit="1" customWidth="1"/>
    <col min="7168" max="7168" width="0.75" style="10" customWidth="1"/>
    <col min="7169" max="7169" width="1.25" style="10" customWidth="1"/>
    <col min="7170" max="7170" width="2" style="10" customWidth="1"/>
    <col min="7171" max="7415" width="9.25" style="10"/>
    <col min="7416" max="7416" width="12.75" style="10" customWidth="1"/>
    <col min="7417" max="7417" width="31.125" style="10" customWidth="1"/>
    <col min="7418" max="7418" width="4" style="10" customWidth="1"/>
    <col min="7419" max="7419" width="10" style="10" customWidth="1"/>
    <col min="7420" max="7420" width="1.25" style="10" customWidth="1"/>
    <col min="7421" max="7421" width="23" style="10" bestFit="1" customWidth="1"/>
    <col min="7422" max="7422" width="2.75" style="10" customWidth="1"/>
    <col min="7423" max="7423" width="23" style="10" bestFit="1" customWidth="1"/>
    <col min="7424" max="7424" width="0.75" style="10" customWidth="1"/>
    <col min="7425" max="7425" width="1.25" style="10" customWidth="1"/>
    <col min="7426" max="7426" width="2" style="10" customWidth="1"/>
    <col min="7427" max="7671" width="9.25" style="10"/>
    <col min="7672" max="7672" width="12.75" style="10" customWidth="1"/>
    <col min="7673" max="7673" width="31.125" style="10" customWidth="1"/>
    <col min="7674" max="7674" width="4" style="10" customWidth="1"/>
    <col min="7675" max="7675" width="10" style="10" customWidth="1"/>
    <col min="7676" max="7676" width="1.25" style="10" customWidth="1"/>
    <col min="7677" max="7677" width="23" style="10" bestFit="1" customWidth="1"/>
    <col min="7678" max="7678" width="2.75" style="10" customWidth="1"/>
    <col min="7679" max="7679" width="23" style="10" bestFit="1" customWidth="1"/>
    <col min="7680" max="7680" width="0.75" style="10" customWidth="1"/>
    <col min="7681" max="7681" width="1.25" style="10" customWidth="1"/>
    <col min="7682" max="7682" width="2" style="10" customWidth="1"/>
    <col min="7683" max="7927" width="9.25" style="10"/>
    <col min="7928" max="7928" width="12.75" style="10" customWidth="1"/>
    <col min="7929" max="7929" width="31.125" style="10" customWidth="1"/>
    <col min="7930" max="7930" width="4" style="10" customWidth="1"/>
    <col min="7931" max="7931" width="10" style="10" customWidth="1"/>
    <col min="7932" max="7932" width="1.25" style="10" customWidth="1"/>
    <col min="7933" max="7933" width="23" style="10" bestFit="1" customWidth="1"/>
    <col min="7934" max="7934" width="2.75" style="10" customWidth="1"/>
    <col min="7935" max="7935" width="23" style="10" bestFit="1" customWidth="1"/>
    <col min="7936" max="7936" width="0.75" style="10" customWidth="1"/>
    <col min="7937" max="7937" width="1.25" style="10" customWidth="1"/>
    <col min="7938" max="7938" width="2" style="10" customWidth="1"/>
    <col min="7939" max="8183" width="9.25" style="10"/>
    <col min="8184" max="8184" width="12.75" style="10" customWidth="1"/>
    <col min="8185" max="8185" width="31.125" style="10" customWidth="1"/>
    <col min="8186" max="8186" width="4" style="10" customWidth="1"/>
    <col min="8187" max="8187" width="10" style="10" customWidth="1"/>
    <col min="8188" max="8188" width="1.25" style="10" customWidth="1"/>
    <col min="8189" max="8189" width="23" style="10" bestFit="1" customWidth="1"/>
    <col min="8190" max="8190" width="2.75" style="10" customWidth="1"/>
    <col min="8191" max="8191" width="23" style="10" bestFit="1" customWidth="1"/>
    <col min="8192" max="8192" width="0.75" style="10" customWidth="1"/>
    <col min="8193" max="8193" width="1.25" style="10" customWidth="1"/>
    <col min="8194" max="8194" width="2" style="10" customWidth="1"/>
    <col min="8195" max="8439" width="9.25" style="10"/>
    <col min="8440" max="8440" width="12.75" style="10" customWidth="1"/>
    <col min="8441" max="8441" width="31.125" style="10" customWidth="1"/>
    <col min="8442" max="8442" width="4" style="10" customWidth="1"/>
    <col min="8443" max="8443" width="10" style="10" customWidth="1"/>
    <col min="8444" max="8444" width="1.25" style="10" customWidth="1"/>
    <col min="8445" max="8445" width="23" style="10" bestFit="1" customWidth="1"/>
    <col min="8446" max="8446" width="2.75" style="10" customWidth="1"/>
    <col min="8447" max="8447" width="23" style="10" bestFit="1" customWidth="1"/>
    <col min="8448" max="8448" width="0.75" style="10" customWidth="1"/>
    <col min="8449" max="8449" width="1.25" style="10" customWidth="1"/>
    <col min="8450" max="8450" width="2" style="10" customWidth="1"/>
    <col min="8451" max="8695" width="9.25" style="10"/>
    <col min="8696" max="8696" width="12.75" style="10" customWidth="1"/>
    <col min="8697" max="8697" width="31.125" style="10" customWidth="1"/>
    <col min="8698" max="8698" width="4" style="10" customWidth="1"/>
    <col min="8699" max="8699" width="10" style="10" customWidth="1"/>
    <col min="8700" max="8700" width="1.25" style="10" customWidth="1"/>
    <col min="8701" max="8701" width="23" style="10" bestFit="1" customWidth="1"/>
    <col min="8702" max="8702" width="2.75" style="10" customWidth="1"/>
    <col min="8703" max="8703" width="23" style="10" bestFit="1" customWidth="1"/>
    <col min="8704" max="8704" width="0.75" style="10" customWidth="1"/>
    <col min="8705" max="8705" width="1.25" style="10" customWidth="1"/>
    <col min="8706" max="8706" width="2" style="10" customWidth="1"/>
    <col min="8707" max="8951" width="9.25" style="10"/>
    <col min="8952" max="8952" width="12.75" style="10" customWidth="1"/>
    <col min="8953" max="8953" width="31.125" style="10" customWidth="1"/>
    <col min="8954" max="8954" width="4" style="10" customWidth="1"/>
    <col min="8955" max="8955" width="10" style="10" customWidth="1"/>
    <col min="8956" max="8956" width="1.25" style="10" customWidth="1"/>
    <col min="8957" max="8957" width="23" style="10" bestFit="1" customWidth="1"/>
    <col min="8958" max="8958" width="2.75" style="10" customWidth="1"/>
    <col min="8959" max="8959" width="23" style="10" bestFit="1" customWidth="1"/>
    <col min="8960" max="8960" width="0.75" style="10" customWidth="1"/>
    <col min="8961" max="8961" width="1.25" style="10" customWidth="1"/>
    <col min="8962" max="8962" width="2" style="10" customWidth="1"/>
    <col min="8963" max="9207" width="9.25" style="10"/>
    <col min="9208" max="9208" width="12.75" style="10" customWidth="1"/>
    <col min="9209" max="9209" width="31.125" style="10" customWidth="1"/>
    <col min="9210" max="9210" width="4" style="10" customWidth="1"/>
    <col min="9211" max="9211" width="10" style="10" customWidth="1"/>
    <col min="9212" max="9212" width="1.25" style="10" customWidth="1"/>
    <col min="9213" max="9213" width="23" style="10" bestFit="1" customWidth="1"/>
    <col min="9214" max="9214" width="2.75" style="10" customWidth="1"/>
    <col min="9215" max="9215" width="23" style="10" bestFit="1" customWidth="1"/>
    <col min="9216" max="9216" width="0.75" style="10" customWidth="1"/>
    <col min="9217" max="9217" width="1.25" style="10" customWidth="1"/>
    <col min="9218" max="9218" width="2" style="10" customWidth="1"/>
    <col min="9219" max="9463" width="9.25" style="10"/>
    <col min="9464" max="9464" width="12.75" style="10" customWidth="1"/>
    <col min="9465" max="9465" width="31.125" style="10" customWidth="1"/>
    <col min="9466" max="9466" width="4" style="10" customWidth="1"/>
    <col min="9467" max="9467" width="10" style="10" customWidth="1"/>
    <col min="9468" max="9468" width="1.25" style="10" customWidth="1"/>
    <col min="9469" max="9469" width="23" style="10" bestFit="1" customWidth="1"/>
    <col min="9470" max="9470" width="2.75" style="10" customWidth="1"/>
    <col min="9471" max="9471" width="23" style="10" bestFit="1" customWidth="1"/>
    <col min="9472" max="9472" width="0.75" style="10" customWidth="1"/>
    <col min="9473" max="9473" width="1.25" style="10" customWidth="1"/>
    <col min="9474" max="9474" width="2" style="10" customWidth="1"/>
    <col min="9475" max="9719" width="9.25" style="10"/>
    <col min="9720" max="9720" width="12.75" style="10" customWidth="1"/>
    <col min="9721" max="9721" width="31.125" style="10" customWidth="1"/>
    <col min="9722" max="9722" width="4" style="10" customWidth="1"/>
    <col min="9723" max="9723" width="10" style="10" customWidth="1"/>
    <col min="9724" max="9724" width="1.25" style="10" customWidth="1"/>
    <col min="9725" max="9725" width="23" style="10" bestFit="1" customWidth="1"/>
    <col min="9726" max="9726" width="2.75" style="10" customWidth="1"/>
    <col min="9727" max="9727" width="23" style="10" bestFit="1" customWidth="1"/>
    <col min="9728" max="9728" width="0.75" style="10" customWidth="1"/>
    <col min="9729" max="9729" width="1.25" style="10" customWidth="1"/>
    <col min="9730" max="9730" width="2" style="10" customWidth="1"/>
    <col min="9731" max="9975" width="9.25" style="10"/>
    <col min="9976" max="9976" width="12.75" style="10" customWidth="1"/>
    <col min="9977" max="9977" width="31.125" style="10" customWidth="1"/>
    <col min="9978" max="9978" width="4" style="10" customWidth="1"/>
    <col min="9979" max="9979" width="10" style="10" customWidth="1"/>
    <col min="9980" max="9980" width="1.25" style="10" customWidth="1"/>
    <col min="9981" max="9981" width="23" style="10" bestFit="1" customWidth="1"/>
    <col min="9982" max="9982" width="2.75" style="10" customWidth="1"/>
    <col min="9983" max="9983" width="23" style="10" bestFit="1" customWidth="1"/>
    <col min="9984" max="9984" width="0.75" style="10" customWidth="1"/>
    <col min="9985" max="9985" width="1.25" style="10" customWidth="1"/>
    <col min="9986" max="9986" width="2" style="10" customWidth="1"/>
    <col min="9987" max="10231" width="9.25" style="10"/>
    <col min="10232" max="10232" width="12.75" style="10" customWidth="1"/>
    <col min="10233" max="10233" width="31.125" style="10" customWidth="1"/>
    <col min="10234" max="10234" width="4" style="10" customWidth="1"/>
    <col min="10235" max="10235" width="10" style="10" customWidth="1"/>
    <col min="10236" max="10236" width="1.25" style="10" customWidth="1"/>
    <col min="10237" max="10237" width="23" style="10" bestFit="1" customWidth="1"/>
    <col min="10238" max="10238" width="2.75" style="10" customWidth="1"/>
    <col min="10239" max="10239" width="23" style="10" bestFit="1" customWidth="1"/>
    <col min="10240" max="10240" width="0.75" style="10" customWidth="1"/>
    <col min="10241" max="10241" width="1.25" style="10" customWidth="1"/>
    <col min="10242" max="10242" width="2" style="10" customWidth="1"/>
    <col min="10243" max="10487" width="9.25" style="10"/>
    <col min="10488" max="10488" width="12.75" style="10" customWidth="1"/>
    <col min="10489" max="10489" width="31.125" style="10" customWidth="1"/>
    <col min="10490" max="10490" width="4" style="10" customWidth="1"/>
    <col min="10491" max="10491" width="10" style="10" customWidth="1"/>
    <col min="10492" max="10492" width="1.25" style="10" customWidth="1"/>
    <col min="10493" max="10493" width="23" style="10" bestFit="1" customWidth="1"/>
    <col min="10494" max="10494" width="2.75" style="10" customWidth="1"/>
    <col min="10495" max="10495" width="23" style="10" bestFit="1" customWidth="1"/>
    <col min="10496" max="10496" width="0.75" style="10" customWidth="1"/>
    <col min="10497" max="10497" width="1.25" style="10" customWidth="1"/>
    <col min="10498" max="10498" width="2" style="10" customWidth="1"/>
    <col min="10499" max="10743" width="9.25" style="10"/>
    <col min="10744" max="10744" width="12.75" style="10" customWidth="1"/>
    <col min="10745" max="10745" width="31.125" style="10" customWidth="1"/>
    <col min="10746" max="10746" width="4" style="10" customWidth="1"/>
    <col min="10747" max="10747" width="10" style="10" customWidth="1"/>
    <col min="10748" max="10748" width="1.25" style="10" customWidth="1"/>
    <col min="10749" max="10749" width="23" style="10" bestFit="1" customWidth="1"/>
    <col min="10750" max="10750" width="2.75" style="10" customWidth="1"/>
    <col min="10751" max="10751" width="23" style="10" bestFit="1" customWidth="1"/>
    <col min="10752" max="10752" width="0.75" style="10" customWidth="1"/>
    <col min="10753" max="10753" width="1.25" style="10" customWidth="1"/>
    <col min="10754" max="10754" width="2" style="10" customWidth="1"/>
    <col min="10755" max="10999" width="9.25" style="10"/>
    <col min="11000" max="11000" width="12.75" style="10" customWidth="1"/>
    <col min="11001" max="11001" width="31.125" style="10" customWidth="1"/>
    <col min="11002" max="11002" width="4" style="10" customWidth="1"/>
    <col min="11003" max="11003" width="10" style="10" customWidth="1"/>
    <col min="11004" max="11004" width="1.25" style="10" customWidth="1"/>
    <col min="11005" max="11005" width="23" style="10" bestFit="1" customWidth="1"/>
    <col min="11006" max="11006" width="2.75" style="10" customWidth="1"/>
    <col min="11007" max="11007" width="23" style="10" bestFit="1" customWidth="1"/>
    <col min="11008" max="11008" width="0.75" style="10" customWidth="1"/>
    <col min="11009" max="11009" width="1.25" style="10" customWidth="1"/>
    <col min="11010" max="11010" width="2" style="10" customWidth="1"/>
    <col min="11011" max="11255" width="9.25" style="10"/>
    <col min="11256" max="11256" width="12.75" style="10" customWidth="1"/>
    <col min="11257" max="11257" width="31.125" style="10" customWidth="1"/>
    <col min="11258" max="11258" width="4" style="10" customWidth="1"/>
    <col min="11259" max="11259" width="10" style="10" customWidth="1"/>
    <col min="11260" max="11260" width="1.25" style="10" customWidth="1"/>
    <col min="11261" max="11261" width="23" style="10" bestFit="1" customWidth="1"/>
    <col min="11262" max="11262" width="2.75" style="10" customWidth="1"/>
    <col min="11263" max="11263" width="23" style="10" bestFit="1" customWidth="1"/>
    <col min="11264" max="11264" width="0.75" style="10" customWidth="1"/>
    <col min="11265" max="11265" width="1.25" style="10" customWidth="1"/>
    <col min="11266" max="11266" width="2" style="10" customWidth="1"/>
    <col min="11267" max="11511" width="9.25" style="10"/>
    <col min="11512" max="11512" width="12.75" style="10" customWidth="1"/>
    <col min="11513" max="11513" width="31.125" style="10" customWidth="1"/>
    <col min="11514" max="11514" width="4" style="10" customWidth="1"/>
    <col min="11515" max="11515" width="10" style="10" customWidth="1"/>
    <col min="11516" max="11516" width="1.25" style="10" customWidth="1"/>
    <col min="11517" max="11517" width="23" style="10" bestFit="1" customWidth="1"/>
    <col min="11518" max="11518" width="2.75" style="10" customWidth="1"/>
    <col min="11519" max="11519" width="23" style="10" bestFit="1" customWidth="1"/>
    <col min="11520" max="11520" width="0.75" style="10" customWidth="1"/>
    <col min="11521" max="11521" width="1.25" style="10" customWidth="1"/>
    <col min="11522" max="11522" width="2" style="10" customWidth="1"/>
    <col min="11523" max="11767" width="9.25" style="10"/>
    <col min="11768" max="11768" width="12.75" style="10" customWidth="1"/>
    <col min="11769" max="11769" width="31.125" style="10" customWidth="1"/>
    <col min="11770" max="11770" width="4" style="10" customWidth="1"/>
    <col min="11771" max="11771" width="10" style="10" customWidth="1"/>
    <col min="11772" max="11772" width="1.25" style="10" customWidth="1"/>
    <col min="11773" max="11773" width="23" style="10" bestFit="1" customWidth="1"/>
    <col min="11774" max="11774" width="2.75" style="10" customWidth="1"/>
    <col min="11775" max="11775" width="23" style="10" bestFit="1" customWidth="1"/>
    <col min="11776" max="11776" width="0.75" style="10" customWidth="1"/>
    <col min="11777" max="11777" width="1.25" style="10" customWidth="1"/>
    <col min="11778" max="11778" width="2" style="10" customWidth="1"/>
    <col min="11779" max="12023" width="9.25" style="10"/>
    <col min="12024" max="12024" width="12.75" style="10" customWidth="1"/>
    <col min="12025" max="12025" width="31.125" style="10" customWidth="1"/>
    <col min="12026" max="12026" width="4" style="10" customWidth="1"/>
    <col min="12027" max="12027" width="10" style="10" customWidth="1"/>
    <col min="12028" max="12028" width="1.25" style="10" customWidth="1"/>
    <col min="12029" max="12029" width="23" style="10" bestFit="1" customWidth="1"/>
    <col min="12030" max="12030" width="2.75" style="10" customWidth="1"/>
    <col min="12031" max="12031" width="23" style="10" bestFit="1" customWidth="1"/>
    <col min="12032" max="12032" width="0.75" style="10" customWidth="1"/>
    <col min="12033" max="12033" width="1.25" style="10" customWidth="1"/>
    <col min="12034" max="12034" width="2" style="10" customWidth="1"/>
    <col min="12035" max="12279" width="9.25" style="10"/>
    <col min="12280" max="12280" width="12.75" style="10" customWidth="1"/>
    <col min="12281" max="12281" width="31.125" style="10" customWidth="1"/>
    <col min="12282" max="12282" width="4" style="10" customWidth="1"/>
    <col min="12283" max="12283" width="10" style="10" customWidth="1"/>
    <col min="12284" max="12284" width="1.25" style="10" customWidth="1"/>
    <col min="12285" max="12285" width="23" style="10" bestFit="1" customWidth="1"/>
    <col min="12286" max="12286" width="2.75" style="10" customWidth="1"/>
    <col min="12287" max="12287" width="23" style="10" bestFit="1" customWidth="1"/>
    <col min="12288" max="12288" width="0.75" style="10" customWidth="1"/>
    <col min="12289" max="12289" width="1.25" style="10" customWidth="1"/>
    <col min="12290" max="12290" width="2" style="10" customWidth="1"/>
    <col min="12291" max="12535" width="9.25" style="10"/>
    <col min="12536" max="12536" width="12.75" style="10" customWidth="1"/>
    <col min="12537" max="12537" width="31.125" style="10" customWidth="1"/>
    <col min="12538" max="12538" width="4" style="10" customWidth="1"/>
    <col min="12539" max="12539" width="10" style="10" customWidth="1"/>
    <col min="12540" max="12540" width="1.25" style="10" customWidth="1"/>
    <col min="12541" max="12541" width="23" style="10" bestFit="1" customWidth="1"/>
    <col min="12542" max="12542" width="2.75" style="10" customWidth="1"/>
    <col min="12543" max="12543" width="23" style="10" bestFit="1" customWidth="1"/>
    <col min="12544" max="12544" width="0.75" style="10" customWidth="1"/>
    <col min="12545" max="12545" width="1.25" style="10" customWidth="1"/>
    <col min="12546" max="12546" width="2" style="10" customWidth="1"/>
    <col min="12547" max="12791" width="9.25" style="10"/>
    <col min="12792" max="12792" width="12.75" style="10" customWidth="1"/>
    <col min="12793" max="12793" width="31.125" style="10" customWidth="1"/>
    <col min="12794" max="12794" width="4" style="10" customWidth="1"/>
    <col min="12795" max="12795" width="10" style="10" customWidth="1"/>
    <col min="12796" max="12796" width="1.25" style="10" customWidth="1"/>
    <col min="12797" max="12797" width="23" style="10" bestFit="1" customWidth="1"/>
    <col min="12798" max="12798" width="2.75" style="10" customWidth="1"/>
    <col min="12799" max="12799" width="23" style="10" bestFit="1" customWidth="1"/>
    <col min="12800" max="12800" width="0.75" style="10" customWidth="1"/>
    <col min="12801" max="12801" width="1.25" style="10" customWidth="1"/>
    <col min="12802" max="12802" width="2" style="10" customWidth="1"/>
    <col min="12803" max="13047" width="9.25" style="10"/>
    <col min="13048" max="13048" width="12.75" style="10" customWidth="1"/>
    <col min="13049" max="13049" width="31.125" style="10" customWidth="1"/>
    <col min="13050" max="13050" width="4" style="10" customWidth="1"/>
    <col min="13051" max="13051" width="10" style="10" customWidth="1"/>
    <col min="13052" max="13052" width="1.25" style="10" customWidth="1"/>
    <col min="13053" max="13053" width="23" style="10" bestFit="1" customWidth="1"/>
    <col min="13054" max="13054" width="2.75" style="10" customWidth="1"/>
    <col min="13055" max="13055" width="23" style="10" bestFit="1" customWidth="1"/>
    <col min="13056" max="13056" width="0.75" style="10" customWidth="1"/>
    <col min="13057" max="13057" width="1.25" style="10" customWidth="1"/>
    <col min="13058" max="13058" width="2" style="10" customWidth="1"/>
    <col min="13059" max="13303" width="9.25" style="10"/>
    <col min="13304" max="13304" width="12.75" style="10" customWidth="1"/>
    <col min="13305" max="13305" width="31.125" style="10" customWidth="1"/>
    <col min="13306" max="13306" width="4" style="10" customWidth="1"/>
    <col min="13307" max="13307" width="10" style="10" customWidth="1"/>
    <col min="13308" max="13308" width="1.25" style="10" customWidth="1"/>
    <col min="13309" max="13309" width="23" style="10" bestFit="1" customWidth="1"/>
    <col min="13310" max="13310" width="2.75" style="10" customWidth="1"/>
    <col min="13311" max="13311" width="23" style="10" bestFit="1" customWidth="1"/>
    <col min="13312" max="13312" width="0.75" style="10" customWidth="1"/>
    <col min="13313" max="13313" width="1.25" style="10" customWidth="1"/>
    <col min="13314" max="13314" width="2" style="10" customWidth="1"/>
    <col min="13315" max="13559" width="9.25" style="10"/>
    <col min="13560" max="13560" width="12.75" style="10" customWidth="1"/>
    <col min="13561" max="13561" width="31.125" style="10" customWidth="1"/>
    <col min="13562" max="13562" width="4" style="10" customWidth="1"/>
    <col min="13563" max="13563" width="10" style="10" customWidth="1"/>
    <col min="13564" max="13564" width="1.25" style="10" customWidth="1"/>
    <col min="13565" max="13565" width="23" style="10" bestFit="1" customWidth="1"/>
    <col min="13566" max="13566" width="2.75" style="10" customWidth="1"/>
    <col min="13567" max="13567" width="23" style="10" bestFit="1" customWidth="1"/>
    <col min="13568" max="13568" width="0.75" style="10" customWidth="1"/>
    <col min="13569" max="13569" width="1.25" style="10" customWidth="1"/>
    <col min="13570" max="13570" width="2" style="10" customWidth="1"/>
    <col min="13571" max="13815" width="9.25" style="10"/>
    <col min="13816" max="13816" width="12.75" style="10" customWidth="1"/>
    <col min="13817" max="13817" width="31.125" style="10" customWidth="1"/>
    <col min="13818" max="13818" width="4" style="10" customWidth="1"/>
    <col min="13819" max="13819" width="10" style="10" customWidth="1"/>
    <col min="13820" max="13820" width="1.25" style="10" customWidth="1"/>
    <col min="13821" max="13821" width="23" style="10" bestFit="1" customWidth="1"/>
    <col min="13822" max="13822" width="2.75" style="10" customWidth="1"/>
    <col min="13823" max="13823" width="23" style="10" bestFit="1" customWidth="1"/>
    <col min="13824" max="13824" width="0.75" style="10" customWidth="1"/>
    <col min="13825" max="13825" width="1.25" style="10" customWidth="1"/>
    <col min="13826" max="13826" width="2" style="10" customWidth="1"/>
    <col min="13827" max="14071" width="9.25" style="10"/>
    <col min="14072" max="14072" width="12.75" style="10" customWidth="1"/>
    <col min="14073" max="14073" width="31.125" style="10" customWidth="1"/>
    <col min="14074" max="14074" width="4" style="10" customWidth="1"/>
    <col min="14075" max="14075" width="10" style="10" customWidth="1"/>
    <col min="14076" max="14076" width="1.25" style="10" customWidth="1"/>
    <col min="14077" max="14077" width="23" style="10" bestFit="1" customWidth="1"/>
    <col min="14078" max="14078" width="2.75" style="10" customWidth="1"/>
    <col min="14079" max="14079" width="23" style="10" bestFit="1" customWidth="1"/>
    <col min="14080" max="14080" width="0.75" style="10" customWidth="1"/>
    <col min="14081" max="14081" width="1.25" style="10" customWidth="1"/>
    <col min="14082" max="14082" width="2" style="10" customWidth="1"/>
    <col min="14083" max="14327" width="9.25" style="10"/>
    <col min="14328" max="14328" width="12.75" style="10" customWidth="1"/>
    <col min="14329" max="14329" width="31.125" style="10" customWidth="1"/>
    <col min="14330" max="14330" width="4" style="10" customWidth="1"/>
    <col min="14331" max="14331" width="10" style="10" customWidth="1"/>
    <col min="14332" max="14332" width="1.25" style="10" customWidth="1"/>
    <col min="14333" max="14333" width="23" style="10" bestFit="1" customWidth="1"/>
    <col min="14334" max="14334" width="2.75" style="10" customWidth="1"/>
    <col min="14335" max="14335" width="23" style="10" bestFit="1" customWidth="1"/>
    <col min="14336" max="14336" width="0.75" style="10" customWidth="1"/>
    <col min="14337" max="14337" width="1.25" style="10" customWidth="1"/>
    <col min="14338" max="14338" width="2" style="10" customWidth="1"/>
    <col min="14339" max="14583" width="9.25" style="10"/>
    <col min="14584" max="14584" width="12.75" style="10" customWidth="1"/>
    <col min="14585" max="14585" width="31.125" style="10" customWidth="1"/>
    <col min="14586" max="14586" width="4" style="10" customWidth="1"/>
    <col min="14587" max="14587" width="10" style="10" customWidth="1"/>
    <col min="14588" max="14588" width="1.25" style="10" customWidth="1"/>
    <col min="14589" max="14589" width="23" style="10" bestFit="1" customWidth="1"/>
    <col min="14590" max="14590" width="2.75" style="10" customWidth="1"/>
    <col min="14591" max="14591" width="23" style="10" bestFit="1" customWidth="1"/>
    <col min="14592" max="14592" width="0.75" style="10" customWidth="1"/>
    <col min="14593" max="14593" width="1.25" style="10" customWidth="1"/>
    <col min="14594" max="14594" width="2" style="10" customWidth="1"/>
    <col min="14595" max="14839" width="9.25" style="10"/>
    <col min="14840" max="14840" width="12.75" style="10" customWidth="1"/>
    <col min="14841" max="14841" width="31.125" style="10" customWidth="1"/>
    <col min="14842" max="14842" width="4" style="10" customWidth="1"/>
    <col min="14843" max="14843" width="10" style="10" customWidth="1"/>
    <col min="14844" max="14844" width="1.25" style="10" customWidth="1"/>
    <col min="14845" max="14845" width="23" style="10" bestFit="1" customWidth="1"/>
    <col min="14846" max="14846" width="2.75" style="10" customWidth="1"/>
    <col min="14847" max="14847" width="23" style="10" bestFit="1" customWidth="1"/>
    <col min="14848" max="14848" width="0.75" style="10" customWidth="1"/>
    <col min="14849" max="14849" width="1.25" style="10" customWidth="1"/>
    <col min="14850" max="14850" width="2" style="10" customWidth="1"/>
    <col min="14851" max="15095" width="9.25" style="10"/>
    <col min="15096" max="15096" width="12.75" style="10" customWidth="1"/>
    <col min="15097" max="15097" width="31.125" style="10" customWidth="1"/>
    <col min="15098" max="15098" width="4" style="10" customWidth="1"/>
    <col min="15099" max="15099" width="10" style="10" customWidth="1"/>
    <col min="15100" max="15100" width="1.25" style="10" customWidth="1"/>
    <col min="15101" max="15101" width="23" style="10" bestFit="1" customWidth="1"/>
    <col min="15102" max="15102" width="2.75" style="10" customWidth="1"/>
    <col min="15103" max="15103" width="23" style="10" bestFit="1" customWidth="1"/>
    <col min="15104" max="15104" width="0.75" style="10" customWidth="1"/>
    <col min="15105" max="15105" width="1.25" style="10" customWidth="1"/>
    <col min="15106" max="15106" width="2" style="10" customWidth="1"/>
    <col min="15107" max="15351" width="9.25" style="10"/>
    <col min="15352" max="15352" width="12.75" style="10" customWidth="1"/>
    <col min="15353" max="15353" width="31.125" style="10" customWidth="1"/>
    <col min="15354" max="15354" width="4" style="10" customWidth="1"/>
    <col min="15355" max="15355" width="10" style="10" customWidth="1"/>
    <col min="15356" max="15356" width="1.25" style="10" customWidth="1"/>
    <col min="15357" max="15357" width="23" style="10" bestFit="1" customWidth="1"/>
    <col min="15358" max="15358" width="2.75" style="10" customWidth="1"/>
    <col min="15359" max="15359" width="23" style="10" bestFit="1" customWidth="1"/>
    <col min="15360" max="15360" width="0.75" style="10" customWidth="1"/>
    <col min="15361" max="15361" width="1.25" style="10" customWidth="1"/>
    <col min="15362" max="15362" width="2" style="10" customWidth="1"/>
    <col min="15363" max="15607" width="9.25" style="10"/>
    <col min="15608" max="15608" width="12.75" style="10" customWidth="1"/>
    <col min="15609" max="15609" width="31.125" style="10" customWidth="1"/>
    <col min="15610" max="15610" width="4" style="10" customWidth="1"/>
    <col min="15611" max="15611" width="10" style="10" customWidth="1"/>
    <col min="15612" max="15612" width="1.25" style="10" customWidth="1"/>
    <col min="15613" max="15613" width="23" style="10" bestFit="1" customWidth="1"/>
    <col min="15614" max="15614" width="2.75" style="10" customWidth="1"/>
    <col min="15615" max="15615" width="23" style="10" bestFit="1" customWidth="1"/>
    <col min="15616" max="15616" width="0.75" style="10" customWidth="1"/>
    <col min="15617" max="15617" width="1.25" style="10" customWidth="1"/>
    <col min="15618" max="15618" width="2" style="10" customWidth="1"/>
    <col min="15619" max="15863" width="9.25" style="10"/>
    <col min="15864" max="15864" width="12.75" style="10" customWidth="1"/>
    <col min="15865" max="15865" width="31.125" style="10" customWidth="1"/>
    <col min="15866" max="15866" width="4" style="10" customWidth="1"/>
    <col min="15867" max="15867" width="10" style="10" customWidth="1"/>
    <col min="15868" max="15868" width="1.25" style="10" customWidth="1"/>
    <col min="15869" max="15869" width="23" style="10" bestFit="1" customWidth="1"/>
    <col min="15870" max="15870" width="2.75" style="10" customWidth="1"/>
    <col min="15871" max="15871" width="23" style="10" bestFit="1" customWidth="1"/>
    <col min="15872" max="15872" width="0.75" style="10" customWidth="1"/>
    <col min="15873" max="15873" width="1.25" style="10" customWidth="1"/>
    <col min="15874" max="15874" width="2" style="10" customWidth="1"/>
    <col min="15875" max="16119" width="9.25" style="10"/>
    <col min="16120" max="16120" width="12.75" style="10" customWidth="1"/>
    <col min="16121" max="16121" width="31.125" style="10" customWidth="1"/>
    <col min="16122" max="16122" width="4" style="10" customWidth="1"/>
    <col min="16123" max="16123" width="10" style="10" customWidth="1"/>
    <col min="16124" max="16124" width="1.25" style="10" customWidth="1"/>
    <col min="16125" max="16125" width="23" style="10" bestFit="1" customWidth="1"/>
    <col min="16126" max="16126" width="2.75" style="10" customWidth="1"/>
    <col min="16127" max="16127" width="23" style="10" bestFit="1" customWidth="1"/>
    <col min="16128" max="16128" width="0.75" style="10" customWidth="1"/>
    <col min="16129" max="16129" width="1.25" style="10" customWidth="1"/>
    <col min="16130" max="16130" width="2" style="10" customWidth="1"/>
    <col min="16131" max="16384" width="9.25" style="10"/>
  </cols>
  <sheetData>
    <row r="1" spans="2:7" ht="20.25" x14ac:dyDescent="0.2">
      <c r="B1" s="102" t="str">
        <f>'المركز المالي'!B1</f>
        <v>شركة أجمل الزهور والأشجار للصناعة</v>
      </c>
      <c r="C1" s="102"/>
      <c r="D1" s="102"/>
      <c r="E1" s="102"/>
      <c r="F1" s="102"/>
      <c r="G1" s="102"/>
    </row>
    <row r="2" spans="2:7" ht="20.25" x14ac:dyDescent="0.2">
      <c r="B2" s="103" t="str">
        <f>'المركز المالي'!B2</f>
        <v>شركة شخص واحد - ذات مسئولية محدودة أجنبية</v>
      </c>
      <c r="C2" s="103"/>
      <c r="D2" s="103"/>
      <c r="E2" s="103"/>
      <c r="F2" s="103"/>
      <c r="G2" s="103"/>
    </row>
    <row r="3" spans="2:7" ht="20.25" x14ac:dyDescent="0.2">
      <c r="B3" s="102" t="s">
        <v>656</v>
      </c>
      <c r="C3" s="102"/>
      <c r="D3" s="102"/>
      <c r="E3" s="102"/>
      <c r="F3" s="102"/>
      <c r="G3" s="102"/>
    </row>
    <row r="4" spans="2:7" ht="20.25" x14ac:dyDescent="0.2">
      <c r="B4" s="104" t="str">
        <f>'المركز المالي'!B4</f>
        <v>(جميع المبالغ بالريال السعودي)</v>
      </c>
      <c r="C4" s="104"/>
      <c r="D4" s="104"/>
      <c r="E4" s="104"/>
      <c r="F4" s="104"/>
      <c r="G4" s="104"/>
    </row>
    <row r="5" spans="2:7" ht="20.25" x14ac:dyDescent="0.2">
      <c r="B5" s="70"/>
      <c r="C5" s="60"/>
      <c r="D5" s="70"/>
      <c r="E5" s="60"/>
      <c r="F5" s="70"/>
      <c r="G5" s="70"/>
    </row>
    <row r="6" spans="2:7" ht="45.75" customHeight="1" x14ac:dyDescent="0.2">
      <c r="B6" s="16"/>
      <c r="C6" s="14" t="s">
        <v>2</v>
      </c>
      <c r="E6" s="14" t="str">
        <f>'المركز المالي'!E5</f>
        <v>31 ديسمبر 2024م</v>
      </c>
      <c r="G6" s="51" t="s">
        <v>758</v>
      </c>
    </row>
    <row r="7" spans="2:7" ht="36" customHeight="1" x14ac:dyDescent="0.2">
      <c r="B7" s="10" t="s">
        <v>10</v>
      </c>
      <c r="C7" s="18">
        <v>14</v>
      </c>
      <c r="D7" s="13"/>
      <c r="E7" s="11">
        <f>'12-13'!I28</f>
        <v>2680965</v>
      </c>
      <c r="F7" s="13"/>
      <c r="G7" s="11">
        <f>'12-13'!K28</f>
        <v>699875</v>
      </c>
    </row>
    <row r="8" spans="2:7" ht="36" customHeight="1" x14ac:dyDescent="0.2">
      <c r="B8" s="10" t="s">
        <v>11</v>
      </c>
      <c r="C8" s="18">
        <v>15</v>
      </c>
      <c r="D8" s="19"/>
      <c r="E8" s="12">
        <f>-('15-13'!D11)</f>
        <v>-2401509</v>
      </c>
      <c r="F8" s="19"/>
      <c r="G8" s="12">
        <f>-'15-13'!F11</f>
        <v>-556384</v>
      </c>
    </row>
    <row r="9" spans="2:7" ht="36" customHeight="1" x14ac:dyDescent="0.2">
      <c r="B9" s="15" t="s">
        <v>21</v>
      </c>
      <c r="C9" s="19"/>
      <c r="D9" s="19"/>
      <c r="E9" s="17">
        <f>SUM(E7:E8)</f>
        <v>279456</v>
      </c>
      <c r="F9" s="19"/>
      <c r="G9" s="17">
        <f>SUM(G7:G8)</f>
        <v>143491</v>
      </c>
    </row>
    <row r="10" spans="2:7" ht="36" customHeight="1" x14ac:dyDescent="0.2">
      <c r="B10" s="10" t="s">
        <v>668</v>
      </c>
      <c r="C10" s="18">
        <v>16</v>
      </c>
      <c r="D10" s="19"/>
      <c r="E10" s="12">
        <f>-'15-13'!D26</f>
        <v>-651501</v>
      </c>
      <c r="F10" s="19"/>
      <c r="G10" s="12">
        <f>-('15-13'!F26)</f>
        <v>-238798</v>
      </c>
    </row>
    <row r="11" spans="2:7" ht="36" customHeight="1" x14ac:dyDescent="0.2">
      <c r="B11" s="9" t="s">
        <v>751</v>
      </c>
      <c r="C11" s="19"/>
      <c r="D11" s="19"/>
      <c r="E11" s="9">
        <f>SUM(E9:E10)</f>
        <v>-372045</v>
      </c>
      <c r="F11" s="19"/>
      <c r="G11" s="9">
        <f>SUM(G9:G10)</f>
        <v>-95307</v>
      </c>
    </row>
    <row r="12" spans="2:7" ht="36" customHeight="1" x14ac:dyDescent="0.2">
      <c r="B12" s="10" t="s">
        <v>669</v>
      </c>
      <c r="C12" s="18">
        <v>10</v>
      </c>
      <c r="D12" s="19"/>
      <c r="E12" s="65">
        <f>'12-10'!D17</f>
        <v>0</v>
      </c>
      <c r="F12" s="19"/>
      <c r="G12" s="65">
        <v>0</v>
      </c>
    </row>
    <row r="13" spans="2:7" s="15" customFormat="1" ht="36" customHeight="1" thickBot="1" x14ac:dyDescent="0.25">
      <c r="B13" s="15" t="s">
        <v>752</v>
      </c>
      <c r="C13" s="57"/>
      <c r="D13" s="57"/>
      <c r="E13" s="67">
        <f>SUM(E11:E12)</f>
        <v>-372045</v>
      </c>
      <c r="F13" s="57"/>
      <c r="G13" s="67">
        <f>SUM(G11:G12)</f>
        <v>-95307</v>
      </c>
    </row>
    <row r="14" spans="2:7" s="15" customFormat="1" ht="24.95" customHeight="1" thickTop="1" x14ac:dyDescent="0.2">
      <c r="C14" s="57"/>
      <c r="D14" s="57"/>
      <c r="E14" s="9"/>
      <c r="F14" s="57"/>
      <c r="G14" s="9"/>
    </row>
    <row r="15" spans="2:7" s="15" customFormat="1" ht="24.95" customHeight="1" x14ac:dyDescent="0.2">
      <c r="C15" s="57"/>
      <c r="D15" s="57"/>
      <c r="E15" s="9"/>
      <c r="F15" s="57"/>
      <c r="G15" s="9"/>
    </row>
    <row r="16" spans="2:7" s="15" customFormat="1" ht="24.95" customHeight="1" x14ac:dyDescent="0.2">
      <c r="C16" s="57"/>
      <c r="D16" s="57"/>
      <c r="E16" s="9"/>
      <c r="F16" s="57"/>
      <c r="G16" s="9"/>
    </row>
    <row r="17" spans="2:7" s="15" customFormat="1" ht="24.95" customHeight="1" x14ac:dyDescent="0.2">
      <c r="C17" s="57"/>
      <c r="D17" s="57"/>
      <c r="E17" s="9"/>
      <c r="F17" s="57"/>
      <c r="G17" s="9"/>
    </row>
    <row r="18" spans="2:7" s="15" customFormat="1" ht="24.95" customHeight="1" x14ac:dyDescent="0.2">
      <c r="C18" s="57"/>
      <c r="D18" s="57"/>
      <c r="E18" s="9"/>
      <c r="F18" s="57"/>
      <c r="G18" s="9"/>
    </row>
    <row r="19" spans="2:7" s="15" customFormat="1" ht="24.95" customHeight="1" x14ac:dyDescent="0.2">
      <c r="C19" s="57"/>
      <c r="D19" s="57"/>
      <c r="E19" s="9"/>
      <c r="F19" s="57"/>
      <c r="G19" s="9"/>
    </row>
    <row r="20" spans="2:7" s="15" customFormat="1" ht="24.95" customHeight="1" x14ac:dyDescent="0.2">
      <c r="C20" s="57"/>
      <c r="D20" s="57"/>
      <c r="E20" s="9"/>
      <c r="F20" s="57"/>
      <c r="G20" s="9"/>
    </row>
    <row r="21" spans="2:7" s="15" customFormat="1" ht="24.95" customHeight="1" x14ac:dyDescent="0.2">
      <c r="C21" s="57"/>
      <c r="D21" s="57"/>
      <c r="E21" s="9"/>
      <c r="F21" s="57"/>
      <c r="G21" s="9"/>
    </row>
    <row r="22" spans="2:7" s="15" customFormat="1" ht="24.95" customHeight="1" x14ac:dyDescent="0.2">
      <c r="C22" s="57"/>
      <c r="D22" s="57"/>
      <c r="E22" s="9"/>
      <c r="F22" s="57"/>
      <c r="G22" s="9"/>
    </row>
    <row r="23" spans="2:7" s="15" customFormat="1" ht="24.95" customHeight="1" x14ac:dyDescent="0.2">
      <c r="C23" s="57"/>
      <c r="D23" s="57"/>
      <c r="E23" s="9"/>
      <c r="F23" s="57"/>
      <c r="G23" s="9"/>
    </row>
    <row r="24" spans="2:7" s="15" customFormat="1" ht="24.95" customHeight="1" x14ac:dyDescent="0.2">
      <c r="C24" s="57"/>
      <c r="D24" s="57"/>
      <c r="E24" s="9"/>
      <c r="F24" s="57"/>
      <c r="G24" s="9"/>
    </row>
    <row r="25" spans="2:7" s="15" customFormat="1" ht="30" customHeight="1" x14ac:dyDescent="0.2">
      <c r="C25" s="57"/>
      <c r="D25" s="57"/>
      <c r="E25" s="9"/>
      <c r="F25" s="57"/>
      <c r="G25" s="9"/>
    </row>
    <row r="26" spans="2:7" s="15" customFormat="1" ht="30" customHeight="1" x14ac:dyDescent="0.2">
      <c r="C26" s="57"/>
      <c r="D26" s="57"/>
      <c r="E26" s="9"/>
      <c r="F26" s="57"/>
      <c r="G26" s="9"/>
    </row>
    <row r="27" spans="2:7" s="15" customFormat="1" ht="9" customHeight="1" x14ac:dyDescent="0.2">
      <c r="D27" s="57"/>
      <c r="E27" s="57"/>
      <c r="F27" s="57"/>
      <c r="G27" s="9"/>
    </row>
    <row r="28" spans="2:7" ht="24.95" customHeight="1" x14ac:dyDescent="0.2">
      <c r="B28" s="105" t="str">
        <f>'المركز المالي'!B34:G34</f>
        <v xml:space="preserve">"إن الإيضاحات المرفقة من (1) إلى (19) تشكل جزءً لا يتجزأ من هذه القوائم المالية وتقرأ معها" </v>
      </c>
      <c r="C28" s="105"/>
      <c r="D28" s="105"/>
      <c r="E28" s="105"/>
      <c r="F28" s="105"/>
      <c r="G28" s="105"/>
    </row>
    <row r="29" spans="2:7" ht="21.95" customHeight="1" x14ac:dyDescent="0.2">
      <c r="B29" s="101">
        <f>'المركز المالي'!B35:G35+1</f>
        <v>6</v>
      </c>
      <c r="C29" s="101"/>
      <c r="D29" s="101"/>
      <c r="E29" s="101"/>
      <c r="F29" s="101"/>
      <c r="G29" s="101"/>
    </row>
    <row r="30" spans="2:7" ht="3.75" customHeight="1" x14ac:dyDescent="0.2"/>
  </sheetData>
  <customSheetViews>
    <customSheetView guid="{C4C54333-0C8B-484B-8210-F3D7E510C081}" scale="145" showPageBreaks="1" showGridLines="0" hiddenColumns="1" view="pageBreakPreview" topLeftCell="B13">
      <selection activeCell="C11" sqref="C11"/>
      <pageMargins left="0.28999999999999998" right="0.17" top="0.53" bottom="0" header="0" footer="0"/>
      <printOptions horizontalCentered="1"/>
      <pageSetup paperSize="9" firstPageNumber="5" orientation="portrait" useFirstPageNumber="1" r:id="rId1"/>
      <headerFooter alignWithMargins="0"/>
    </customSheetView>
  </customSheetViews>
  <mergeCells count="6">
    <mergeCell ref="B29:G29"/>
    <mergeCell ref="B28:G28"/>
    <mergeCell ref="B1:G1"/>
    <mergeCell ref="B2:G2"/>
    <mergeCell ref="B3:G3"/>
    <mergeCell ref="B4:G4"/>
  </mergeCells>
  <pageMargins left="0.78740157480314965" right="1" top="0.39370078740157483" bottom="0" header="0.39370078740157483" footer="0.19685039370078741"/>
  <pageSetup paperSize="9" firstPageNumber="5" orientation="portrait" r:id="rId2"/>
  <ignoredErrors>
    <ignoredError sqref="E10:F10" formula="1"/>
  </ignoredError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1"/>
  <sheetViews>
    <sheetView rightToLeft="1" view="pageBreakPreview" zoomScale="115" zoomScaleNormal="145" zoomScaleSheetLayoutView="115" zoomScalePageLayoutView="85" workbookViewId="0">
      <selection activeCell="B7" sqref="B7"/>
    </sheetView>
  </sheetViews>
  <sheetFormatPr defaultColWidth="9.25" defaultRowHeight="27" customHeight="1" x14ac:dyDescent="0.2"/>
  <cols>
    <col min="1" max="1" width="2" style="10" customWidth="1"/>
    <col min="2" max="2" width="40.75" style="10" customWidth="1"/>
    <col min="3" max="3" width="16.625" style="10" customWidth="1"/>
    <col min="4" max="4" width="1.625" style="10" customWidth="1"/>
    <col min="5" max="5" width="16.625" style="10" customWidth="1"/>
    <col min="6" max="6" width="1.625" style="10" customWidth="1"/>
    <col min="7" max="7" width="16.625" style="10" customWidth="1"/>
    <col min="8" max="8" width="11.75" style="10" bestFit="1" customWidth="1"/>
    <col min="9" max="9" width="13.75" style="10" bestFit="1" customWidth="1"/>
    <col min="10" max="252" width="9.25" style="10"/>
    <col min="253" max="253" width="12.75" style="10" customWidth="1"/>
    <col min="254" max="254" width="38" style="10" customWidth="1"/>
    <col min="255" max="255" width="2.25" style="10" customWidth="1"/>
    <col min="256" max="256" width="21.25" style="10" bestFit="1" customWidth="1"/>
    <col min="257" max="257" width="3.75" style="10" customWidth="1"/>
    <col min="258" max="258" width="21.25" style="10" bestFit="1" customWidth="1"/>
    <col min="259" max="259" width="3.75" style="10" customWidth="1"/>
    <col min="260" max="260" width="23" style="10" bestFit="1" customWidth="1"/>
    <col min="261" max="261" width="3.75" style="10" customWidth="1"/>
    <col min="262" max="262" width="23" style="10" bestFit="1" customWidth="1"/>
    <col min="263" max="263" width="1.25" style="10" customWidth="1"/>
    <col min="264" max="264" width="9.25" style="10"/>
    <col min="265" max="265" width="13.75" style="10" bestFit="1" customWidth="1"/>
    <col min="266" max="508" width="9.25" style="10"/>
    <col min="509" max="509" width="12.75" style="10" customWidth="1"/>
    <col min="510" max="510" width="38" style="10" customWidth="1"/>
    <col min="511" max="511" width="2.25" style="10" customWidth="1"/>
    <col min="512" max="512" width="21.25" style="10" bestFit="1" customWidth="1"/>
    <col min="513" max="513" width="3.75" style="10" customWidth="1"/>
    <col min="514" max="514" width="21.25" style="10" bestFit="1" customWidth="1"/>
    <col min="515" max="515" width="3.75" style="10" customWidth="1"/>
    <col min="516" max="516" width="23" style="10" bestFit="1" customWidth="1"/>
    <col min="517" max="517" width="3.75" style="10" customWidth="1"/>
    <col min="518" max="518" width="23" style="10" bestFit="1" customWidth="1"/>
    <col min="519" max="519" width="1.25" style="10" customWidth="1"/>
    <col min="520" max="520" width="9.25" style="10"/>
    <col min="521" max="521" width="13.75" style="10" bestFit="1" customWidth="1"/>
    <col min="522" max="764" width="9.25" style="10"/>
    <col min="765" max="765" width="12.75" style="10" customWidth="1"/>
    <col min="766" max="766" width="38" style="10" customWidth="1"/>
    <col min="767" max="767" width="2.25" style="10" customWidth="1"/>
    <col min="768" max="768" width="21.25" style="10" bestFit="1" customWidth="1"/>
    <col min="769" max="769" width="3.75" style="10" customWidth="1"/>
    <col min="770" max="770" width="21.25" style="10" bestFit="1" customWidth="1"/>
    <col min="771" max="771" width="3.75" style="10" customWidth="1"/>
    <col min="772" max="772" width="23" style="10" bestFit="1" customWidth="1"/>
    <col min="773" max="773" width="3.75" style="10" customWidth="1"/>
    <col min="774" max="774" width="23" style="10" bestFit="1" customWidth="1"/>
    <col min="775" max="775" width="1.25" style="10" customWidth="1"/>
    <col min="776" max="776" width="9.25" style="10"/>
    <col min="777" max="777" width="13.75" style="10" bestFit="1" customWidth="1"/>
    <col min="778" max="1020" width="9.25" style="10"/>
    <col min="1021" max="1021" width="12.75" style="10" customWidth="1"/>
    <col min="1022" max="1022" width="38" style="10" customWidth="1"/>
    <col min="1023" max="1023" width="2.25" style="10" customWidth="1"/>
    <col min="1024" max="1024" width="21.25" style="10" bestFit="1" customWidth="1"/>
    <col min="1025" max="1025" width="3.75" style="10" customWidth="1"/>
    <col min="1026" max="1026" width="21.25" style="10" bestFit="1" customWidth="1"/>
    <col min="1027" max="1027" width="3.75" style="10" customWidth="1"/>
    <col min="1028" max="1028" width="23" style="10" bestFit="1" customWidth="1"/>
    <col min="1029" max="1029" width="3.75" style="10" customWidth="1"/>
    <col min="1030" max="1030" width="23" style="10" bestFit="1" customWidth="1"/>
    <col min="1031" max="1031" width="1.25" style="10" customWidth="1"/>
    <col min="1032" max="1032" width="9.25" style="10"/>
    <col min="1033" max="1033" width="13.75" style="10" bestFit="1" customWidth="1"/>
    <col min="1034" max="1276" width="9.25" style="10"/>
    <col min="1277" max="1277" width="12.75" style="10" customWidth="1"/>
    <col min="1278" max="1278" width="38" style="10" customWidth="1"/>
    <col min="1279" max="1279" width="2.25" style="10" customWidth="1"/>
    <col min="1280" max="1280" width="21.25" style="10" bestFit="1" customWidth="1"/>
    <col min="1281" max="1281" width="3.75" style="10" customWidth="1"/>
    <col min="1282" max="1282" width="21.25" style="10" bestFit="1" customWidth="1"/>
    <col min="1283" max="1283" width="3.75" style="10" customWidth="1"/>
    <col min="1284" max="1284" width="23" style="10" bestFit="1" customWidth="1"/>
    <col min="1285" max="1285" width="3.75" style="10" customWidth="1"/>
    <col min="1286" max="1286" width="23" style="10" bestFit="1" customWidth="1"/>
    <col min="1287" max="1287" width="1.25" style="10" customWidth="1"/>
    <col min="1288" max="1288" width="9.25" style="10"/>
    <col min="1289" max="1289" width="13.75" style="10" bestFit="1" customWidth="1"/>
    <col min="1290" max="1532" width="9.25" style="10"/>
    <col min="1533" max="1533" width="12.75" style="10" customWidth="1"/>
    <col min="1534" max="1534" width="38" style="10" customWidth="1"/>
    <col min="1535" max="1535" width="2.25" style="10" customWidth="1"/>
    <col min="1536" max="1536" width="21.25" style="10" bestFit="1" customWidth="1"/>
    <col min="1537" max="1537" width="3.75" style="10" customWidth="1"/>
    <col min="1538" max="1538" width="21.25" style="10" bestFit="1" customWidth="1"/>
    <col min="1539" max="1539" width="3.75" style="10" customWidth="1"/>
    <col min="1540" max="1540" width="23" style="10" bestFit="1" customWidth="1"/>
    <col min="1541" max="1541" width="3.75" style="10" customWidth="1"/>
    <col min="1542" max="1542" width="23" style="10" bestFit="1" customWidth="1"/>
    <col min="1543" max="1543" width="1.25" style="10" customWidth="1"/>
    <col min="1544" max="1544" width="9.25" style="10"/>
    <col min="1545" max="1545" width="13.75" style="10" bestFit="1" customWidth="1"/>
    <col min="1546" max="1788" width="9.25" style="10"/>
    <col min="1789" max="1789" width="12.75" style="10" customWidth="1"/>
    <col min="1790" max="1790" width="38" style="10" customWidth="1"/>
    <col min="1791" max="1791" width="2.25" style="10" customWidth="1"/>
    <col min="1792" max="1792" width="21.25" style="10" bestFit="1" customWidth="1"/>
    <col min="1793" max="1793" width="3.75" style="10" customWidth="1"/>
    <col min="1794" max="1794" width="21.25" style="10" bestFit="1" customWidth="1"/>
    <col min="1795" max="1795" width="3.75" style="10" customWidth="1"/>
    <col min="1796" max="1796" width="23" style="10" bestFit="1" customWidth="1"/>
    <col min="1797" max="1797" width="3.75" style="10" customWidth="1"/>
    <col min="1798" max="1798" width="23" style="10" bestFit="1" customWidth="1"/>
    <col min="1799" max="1799" width="1.25" style="10" customWidth="1"/>
    <col min="1800" max="1800" width="9.25" style="10"/>
    <col min="1801" max="1801" width="13.75" style="10" bestFit="1" customWidth="1"/>
    <col min="1802" max="2044" width="9.25" style="10"/>
    <col min="2045" max="2045" width="12.75" style="10" customWidth="1"/>
    <col min="2046" max="2046" width="38" style="10" customWidth="1"/>
    <col min="2047" max="2047" width="2.25" style="10" customWidth="1"/>
    <col min="2048" max="2048" width="21.25" style="10" bestFit="1" customWidth="1"/>
    <col min="2049" max="2049" width="3.75" style="10" customWidth="1"/>
    <col min="2050" max="2050" width="21.25" style="10" bestFit="1" customWidth="1"/>
    <col min="2051" max="2051" width="3.75" style="10" customWidth="1"/>
    <col min="2052" max="2052" width="23" style="10" bestFit="1" customWidth="1"/>
    <col min="2053" max="2053" width="3.75" style="10" customWidth="1"/>
    <col min="2054" max="2054" width="23" style="10" bestFit="1" customWidth="1"/>
    <col min="2055" max="2055" width="1.25" style="10" customWidth="1"/>
    <col min="2056" max="2056" width="9.25" style="10"/>
    <col min="2057" max="2057" width="13.75" style="10" bestFit="1" customWidth="1"/>
    <col min="2058" max="2300" width="9.25" style="10"/>
    <col min="2301" max="2301" width="12.75" style="10" customWidth="1"/>
    <col min="2302" max="2302" width="38" style="10" customWidth="1"/>
    <col min="2303" max="2303" width="2.25" style="10" customWidth="1"/>
    <col min="2304" max="2304" width="21.25" style="10" bestFit="1" customWidth="1"/>
    <col min="2305" max="2305" width="3.75" style="10" customWidth="1"/>
    <col min="2306" max="2306" width="21.25" style="10" bestFit="1" customWidth="1"/>
    <col min="2307" max="2307" width="3.75" style="10" customWidth="1"/>
    <col min="2308" max="2308" width="23" style="10" bestFit="1" customWidth="1"/>
    <col min="2309" max="2309" width="3.75" style="10" customWidth="1"/>
    <col min="2310" max="2310" width="23" style="10" bestFit="1" customWidth="1"/>
    <col min="2311" max="2311" width="1.25" style="10" customWidth="1"/>
    <col min="2312" max="2312" width="9.25" style="10"/>
    <col min="2313" max="2313" width="13.75" style="10" bestFit="1" customWidth="1"/>
    <col min="2314" max="2556" width="9.25" style="10"/>
    <col min="2557" max="2557" width="12.75" style="10" customWidth="1"/>
    <col min="2558" max="2558" width="38" style="10" customWidth="1"/>
    <col min="2559" max="2559" width="2.25" style="10" customWidth="1"/>
    <col min="2560" max="2560" width="21.25" style="10" bestFit="1" customWidth="1"/>
    <col min="2561" max="2561" width="3.75" style="10" customWidth="1"/>
    <col min="2562" max="2562" width="21.25" style="10" bestFit="1" customWidth="1"/>
    <col min="2563" max="2563" width="3.75" style="10" customWidth="1"/>
    <col min="2564" max="2564" width="23" style="10" bestFit="1" customWidth="1"/>
    <col min="2565" max="2565" width="3.75" style="10" customWidth="1"/>
    <col min="2566" max="2566" width="23" style="10" bestFit="1" customWidth="1"/>
    <col min="2567" max="2567" width="1.25" style="10" customWidth="1"/>
    <col min="2568" max="2568" width="9.25" style="10"/>
    <col min="2569" max="2569" width="13.75" style="10" bestFit="1" customWidth="1"/>
    <col min="2570" max="2812" width="9.25" style="10"/>
    <col min="2813" max="2813" width="12.75" style="10" customWidth="1"/>
    <col min="2814" max="2814" width="38" style="10" customWidth="1"/>
    <col min="2815" max="2815" width="2.25" style="10" customWidth="1"/>
    <col min="2816" max="2816" width="21.25" style="10" bestFit="1" customWidth="1"/>
    <col min="2817" max="2817" width="3.75" style="10" customWidth="1"/>
    <col min="2818" max="2818" width="21.25" style="10" bestFit="1" customWidth="1"/>
    <col min="2819" max="2819" width="3.75" style="10" customWidth="1"/>
    <col min="2820" max="2820" width="23" style="10" bestFit="1" customWidth="1"/>
    <col min="2821" max="2821" width="3.75" style="10" customWidth="1"/>
    <col min="2822" max="2822" width="23" style="10" bestFit="1" customWidth="1"/>
    <col min="2823" max="2823" width="1.25" style="10" customWidth="1"/>
    <col min="2824" max="2824" width="9.25" style="10"/>
    <col min="2825" max="2825" width="13.75" style="10" bestFit="1" customWidth="1"/>
    <col min="2826" max="3068" width="9.25" style="10"/>
    <col min="3069" max="3069" width="12.75" style="10" customWidth="1"/>
    <col min="3070" max="3070" width="38" style="10" customWidth="1"/>
    <col min="3071" max="3071" width="2.25" style="10" customWidth="1"/>
    <col min="3072" max="3072" width="21.25" style="10" bestFit="1" customWidth="1"/>
    <col min="3073" max="3073" width="3.75" style="10" customWidth="1"/>
    <col min="3074" max="3074" width="21.25" style="10" bestFit="1" customWidth="1"/>
    <col min="3075" max="3075" width="3.75" style="10" customWidth="1"/>
    <col min="3076" max="3076" width="23" style="10" bestFit="1" customWidth="1"/>
    <col min="3077" max="3077" width="3.75" style="10" customWidth="1"/>
    <col min="3078" max="3078" width="23" style="10" bestFit="1" customWidth="1"/>
    <col min="3079" max="3079" width="1.25" style="10" customWidth="1"/>
    <col min="3080" max="3080" width="9.25" style="10"/>
    <col min="3081" max="3081" width="13.75" style="10" bestFit="1" customWidth="1"/>
    <col min="3082" max="3324" width="9.25" style="10"/>
    <col min="3325" max="3325" width="12.75" style="10" customWidth="1"/>
    <col min="3326" max="3326" width="38" style="10" customWidth="1"/>
    <col min="3327" max="3327" width="2.25" style="10" customWidth="1"/>
    <col min="3328" max="3328" width="21.25" style="10" bestFit="1" customWidth="1"/>
    <col min="3329" max="3329" width="3.75" style="10" customWidth="1"/>
    <col min="3330" max="3330" width="21.25" style="10" bestFit="1" customWidth="1"/>
    <col min="3331" max="3331" width="3.75" style="10" customWidth="1"/>
    <col min="3332" max="3332" width="23" style="10" bestFit="1" customWidth="1"/>
    <col min="3333" max="3333" width="3.75" style="10" customWidth="1"/>
    <col min="3334" max="3334" width="23" style="10" bestFit="1" customWidth="1"/>
    <col min="3335" max="3335" width="1.25" style="10" customWidth="1"/>
    <col min="3336" max="3336" width="9.25" style="10"/>
    <col min="3337" max="3337" width="13.75" style="10" bestFit="1" customWidth="1"/>
    <col min="3338" max="3580" width="9.25" style="10"/>
    <col min="3581" max="3581" width="12.75" style="10" customWidth="1"/>
    <col min="3582" max="3582" width="38" style="10" customWidth="1"/>
    <col min="3583" max="3583" width="2.25" style="10" customWidth="1"/>
    <col min="3584" max="3584" width="21.25" style="10" bestFit="1" customWidth="1"/>
    <col min="3585" max="3585" width="3.75" style="10" customWidth="1"/>
    <col min="3586" max="3586" width="21.25" style="10" bestFit="1" customWidth="1"/>
    <col min="3587" max="3587" width="3.75" style="10" customWidth="1"/>
    <col min="3588" max="3588" width="23" style="10" bestFit="1" customWidth="1"/>
    <col min="3589" max="3589" width="3.75" style="10" customWidth="1"/>
    <col min="3590" max="3590" width="23" style="10" bestFit="1" customWidth="1"/>
    <col min="3591" max="3591" width="1.25" style="10" customWidth="1"/>
    <col min="3592" max="3592" width="9.25" style="10"/>
    <col min="3593" max="3593" width="13.75" style="10" bestFit="1" customWidth="1"/>
    <col min="3594" max="3836" width="9.25" style="10"/>
    <col min="3837" max="3837" width="12.75" style="10" customWidth="1"/>
    <col min="3838" max="3838" width="38" style="10" customWidth="1"/>
    <col min="3839" max="3839" width="2.25" style="10" customWidth="1"/>
    <col min="3840" max="3840" width="21.25" style="10" bestFit="1" customWidth="1"/>
    <col min="3841" max="3841" width="3.75" style="10" customWidth="1"/>
    <col min="3842" max="3842" width="21.25" style="10" bestFit="1" customWidth="1"/>
    <col min="3843" max="3843" width="3.75" style="10" customWidth="1"/>
    <col min="3844" max="3844" width="23" style="10" bestFit="1" customWidth="1"/>
    <col min="3845" max="3845" width="3.75" style="10" customWidth="1"/>
    <col min="3846" max="3846" width="23" style="10" bestFit="1" customWidth="1"/>
    <col min="3847" max="3847" width="1.25" style="10" customWidth="1"/>
    <col min="3848" max="3848" width="9.25" style="10"/>
    <col min="3849" max="3849" width="13.75" style="10" bestFit="1" customWidth="1"/>
    <col min="3850" max="4092" width="9.25" style="10"/>
    <col min="4093" max="4093" width="12.75" style="10" customWidth="1"/>
    <col min="4094" max="4094" width="38" style="10" customWidth="1"/>
    <col min="4095" max="4095" width="2.25" style="10" customWidth="1"/>
    <col min="4096" max="4096" width="21.25" style="10" bestFit="1" customWidth="1"/>
    <col min="4097" max="4097" width="3.75" style="10" customWidth="1"/>
    <col min="4098" max="4098" width="21.25" style="10" bestFit="1" customWidth="1"/>
    <col min="4099" max="4099" width="3.75" style="10" customWidth="1"/>
    <col min="4100" max="4100" width="23" style="10" bestFit="1" customWidth="1"/>
    <col min="4101" max="4101" width="3.75" style="10" customWidth="1"/>
    <col min="4102" max="4102" width="23" style="10" bestFit="1" customWidth="1"/>
    <col min="4103" max="4103" width="1.25" style="10" customWidth="1"/>
    <col min="4104" max="4104" width="9.25" style="10"/>
    <col min="4105" max="4105" width="13.75" style="10" bestFit="1" customWidth="1"/>
    <col min="4106" max="4348" width="9.25" style="10"/>
    <col min="4349" max="4349" width="12.75" style="10" customWidth="1"/>
    <col min="4350" max="4350" width="38" style="10" customWidth="1"/>
    <col min="4351" max="4351" width="2.25" style="10" customWidth="1"/>
    <col min="4352" max="4352" width="21.25" style="10" bestFit="1" customWidth="1"/>
    <col min="4353" max="4353" width="3.75" style="10" customWidth="1"/>
    <col min="4354" max="4354" width="21.25" style="10" bestFit="1" customWidth="1"/>
    <col min="4355" max="4355" width="3.75" style="10" customWidth="1"/>
    <col min="4356" max="4356" width="23" style="10" bestFit="1" customWidth="1"/>
    <col min="4357" max="4357" width="3.75" style="10" customWidth="1"/>
    <col min="4358" max="4358" width="23" style="10" bestFit="1" customWidth="1"/>
    <col min="4359" max="4359" width="1.25" style="10" customWidth="1"/>
    <col min="4360" max="4360" width="9.25" style="10"/>
    <col min="4361" max="4361" width="13.75" style="10" bestFit="1" customWidth="1"/>
    <col min="4362" max="4604" width="9.25" style="10"/>
    <col min="4605" max="4605" width="12.75" style="10" customWidth="1"/>
    <col min="4606" max="4606" width="38" style="10" customWidth="1"/>
    <col min="4607" max="4607" width="2.25" style="10" customWidth="1"/>
    <col min="4608" max="4608" width="21.25" style="10" bestFit="1" customWidth="1"/>
    <col min="4609" max="4609" width="3.75" style="10" customWidth="1"/>
    <col min="4610" max="4610" width="21.25" style="10" bestFit="1" customWidth="1"/>
    <col min="4611" max="4611" width="3.75" style="10" customWidth="1"/>
    <col min="4612" max="4612" width="23" style="10" bestFit="1" customWidth="1"/>
    <col min="4613" max="4613" width="3.75" style="10" customWidth="1"/>
    <col min="4614" max="4614" width="23" style="10" bestFit="1" customWidth="1"/>
    <col min="4615" max="4615" width="1.25" style="10" customWidth="1"/>
    <col min="4616" max="4616" width="9.25" style="10"/>
    <col min="4617" max="4617" width="13.75" style="10" bestFit="1" customWidth="1"/>
    <col min="4618" max="4860" width="9.25" style="10"/>
    <col min="4861" max="4861" width="12.75" style="10" customWidth="1"/>
    <col min="4862" max="4862" width="38" style="10" customWidth="1"/>
    <col min="4863" max="4863" width="2.25" style="10" customWidth="1"/>
    <col min="4864" max="4864" width="21.25" style="10" bestFit="1" customWidth="1"/>
    <col min="4865" max="4865" width="3.75" style="10" customWidth="1"/>
    <col min="4866" max="4866" width="21.25" style="10" bestFit="1" customWidth="1"/>
    <col min="4867" max="4867" width="3.75" style="10" customWidth="1"/>
    <col min="4868" max="4868" width="23" style="10" bestFit="1" customWidth="1"/>
    <col min="4869" max="4869" width="3.75" style="10" customWidth="1"/>
    <col min="4870" max="4870" width="23" style="10" bestFit="1" customWidth="1"/>
    <col min="4871" max="4871" width="1.25" style="10" customWidth="1"/>
    <col min="4872" max="4872" width="9.25" style="10"/>
    <col min="4873" max="4873" width="13.75" style="10" bestFit="1" customWidth="1"/>
    <col min="4874" max="5116" width="9.25" style="10"/>
    <col min="5117" max="5117" width="12.75" style="10" customWidth="1"/>
    <col min="5118" max="5118" width="38" style="10" customWidth="1"/>
    <col min="5119" max="5119" width="2.25" style="10" customWidth="1"/>
    <col min="5120" max="5120" width="21.25" style="10" bestFit="1" customWidth="1"/>
    <col min="5121" max="5121" width="3.75" style="10" customWidth="1"/>
    <col min="5122" max="5122" width="21.25" style="10" bestFit="1" customWidth="1"/>
    <col min="5123" max="5123" width="3.75" style="10" customWidth="1"/>
    <col min="5124" max="5124" width="23" style="10" bestFit="1" customWidth="1"/>
    <col min="5125" max="5125" width="3.75" style="10" customWidth="1"/>
    <col min="5126" max="5126" width="23" style="10" bestFit="1" customWidth="1"/>
    <col min="5127" max="5127" width="1.25" style="10" customWidth="1"/>
    <col min="5128" max="5128" width="9.25" style="10"/>
    <col min="5129" max="5129" width="13.75" style="10" bestFit="1" customWidth="1"/>
    <col min="5130" max="5372" width="9.25" style="10"/>
    <col min="5373" max="5373" width="12.75" style="10" customWidth="1"/>
    <col min="5374" max="5374" width="38" style="10" customWidth="1"/>
    <col min="5375" max="5375" width="2.25" style="10" customWidth="1"/>
    <col min="5376" max="5376" width="21.25" style="10" bestFit="1" customWidth="1"/>
    <col min="5377" max="5377" width="3.75" style="10" customWidth="1"/>
    <col min="5378" max="5378" width="21.25" style="10" bestFit="1" customWidth="1"/>
    <col min="5379" max="5379" width="3.75" style="10" customWidth="1"/>
    <col min="5380" max="5380" width="23" style="10" bestFit="1" customWidth="1"/>
    <col min="5381" max="5381" width="3.75" style="10" customWidth="1"/>
    <col min="5382" max="5382" width="23" style="10" bestFit="1" customWidth="1"/>
    <col min="5383" max="5383" width="1.25" style="10" customWidth="1"/>
    <col min="5384" max="5384" width="9.25" style="10"/>
    <col min="5385" max="5385" width="13.75" style="10" bestFit="1" customWidth="1"/>
    <col min="5386" max="5628" width="9.25" style="10"/>
    <col min="5629" max="5629" width="12.75" style="10" customWidth="1"/>
    <col min="5630" max="5630" width="38" style="10" customWidth="1"/>
    <col min="5631" max="5631" width="2.25" style="10" customWidth="1"/>
    <col min="5632" max="5632" width="21.25" style="10" bestFit="1" customWidth="1"/>
    <col min="5633" max="5633" width="3.75" style="10" customWidth="1"/>
    <col min="5634" max="5634" width="21.25" style="10" bestFit="1" customWidth="1"/>
    <col min="5635" max="5635" width="3.75" style="10" customWidth="1"/>
    <col min="5636" max="5636" width="23" style="10" bestFit="1" customWidth="1"/>
    <col min="5637" max="5637" width="3.75" style="10" customWidth="1"/>
    <col min="5638" max="5638" width="23" style="10" bestFit="1" customWidth="1"/>
    <col min="5639" max="5639" width="1.25" style="10" customWidth="1"/>
    <col min="5640" max="5640" width="9.25" style="10"/>
    <col min="5641" max="5641" width="13.75" style="10" bestFit="1" customWidth="1"/>
    <col min="5642" max="5884" width="9.25" style="10"/>
    <col min="5885" max="5885" width="12.75" style="10" customWidth="1"/>
    <col min="5886" max="5886" width="38" style="10" customWidth="1"/>
    <col min="5887" max="5887" width="2.25" style="10" customWidth="1"/>
    <col min="5888" max="5888" width="21.25" style="10" bestFit="1" customWidth="1"/>
    <col min="5889" max="5889" width="3.75" style="10" customWidth="1"/>
    <col min="5890" max="5890" width="21.25" style="10" bestFit="1" customWidth="1"/>
    <col min="5891" max="5891" width="3.75" style="10" customWidth="1"/>
    <col min="5892" max="5892" width="23" style="10" bestFit="1" customWidth="1"/>
    <col min="5893" max="5893" width="3.75" style="10" customWidth="1"/>
    <col min="5894" max="5894" width="23" style="10" bestFit="1" customWidth="1"/>
    <col min="5895" max="5895" width="1.25" style="10" customWidth="1"/>
    <col min="5896" max="5896" width="9.25" style="10"/>
    <col min="5897" max="5897" width="13.75" style="10" bestFit="1" customWidth="1"/>
    <col min="5898" max="6140" width="9.25" style="10"/>
    <col min="6141" max="6141" width="12.75" style="10" customWidth="1"/>
    <col min="6142" max="6142" width="38" style="10" customWidth="1"/>
    <col min="6143" max="6143" width="2.25" style="10" customWidth="1"/>
    <col min="6144" max="6144" width="21.25" style="10" bestFit="1" customWidth="1"/>
    <col min="6145" max="6145" width="3.75" style="10" customWidth="1"/>
    <col min="6146" max="6146" width="21.25" style="10" bestFit="1" customWidth="1"/>
    <col min="6147" max="6147" width="3.75" style="10" customWidth="1"/>
    <col min="6148" max="6148" width="23" style="10" bestFit="1" customWidth="1"/>
    <col min="6149" max="6149" width="3.75" style="10" customWidth="1"/>
    <col min="6150" max="6150" width="23" style="10" bestFit="1" customWidth="1"/>
    <col min="6151" max="6151" width="1.25" style="10" customWidth="1"/>
    <col min="6152" max="6152" width="9.25" style="10"/>
    <col min="6153" max="6153" width="13.75" style="10" bestFit="1" customWidth="1"/>
    <col min="6154" max="6396" width="9.25" style="10"/>
    <col min="6397" max="6397" width="12.75" style="10" customWidth="1"/>
    <col min="6398" max="6398" width="38" style="10" customWidth="1"/>
    <col min="6399" max="6399" width="2.25" style="10" customWidth="1"/>
    <col min="6400" max="6400" width="21.25" style="10" bestFit="1" customWidth="1"/>
    <col min="6401" max="6401" width="3.75" style="10" customWidth="1"/>
    <col min="6402" max="6402" width="21.25" style="10" bestFit="1" customWidth="1"/>
    <col min="6403" max="6403" width="3.75" style="10" customWidth="1"/>
    <col min="6404" max="6404" width="23" style="10" bestFit="1" customWidth="1"/>
    <col min="6405" max="6405" width="3.75" style="10" customWidth="1"/>
    <col min="6406" max="6406" width="23" style="10" bestFit="1" customWidth="1"/>
    <col min="6407" max="6407" width="1.25" style="10" customWidth="1"/>
    <col min="6408" max="6408" width="9.25" style="10"/>
    <col min="6409" max="6409" width="13.75" style="10" bestFit="1" customWidth="1"/>
    <col min="6410" max="6652" width="9.25" style="10"/>
    <col min="6653" max="6653" width="12.75" style="10" customWidth="1"/>
    <col min="6654" max="6654" width="38" style="10" customWidth="1"/>
    <col min="6655" max="6655" width="2.25" style="10" customWidth="1"/>
    <col min="6656" max="6656" width="21.25" style="10" bestFit="1" customWidth="1"/>
    <col min="6657" max="6657" width="3.75" style="10" customWidth="1"/>
    <col min="6658" max="6658" width="21.25" style="10" bestFit="1" customWidth="1"/>
    <col min="6659" max="6659" width="3.75" style="10" customWidth="1"/>
    <col min="6660" max="6660" width="23" style="10" bestFit="1" customWidth="1"/>
    <col min="6661" max="6661" width="3.75" style="10" customWidth="1"/>
    <col min="6662" max="6662" width="23" style="10" bestFit="1" customWidth="1"/>
    <col min="6663" max="6663" width="1.25" style="10" customWidth="1"/>
    <col min="6664" max="6664" width="9.25" style="10"/>
    <col min="6665" max="6665" width="13.75" style="10" bestFit="1" customWidth="1"/>
    <col min="6666" max="6908" width="9.25" style="10"/>
    <col min="6909" max="6909" width="12.75" style="10" customWidth="1"/>
    <col min="6910" max="6910" width="38" style="10" customWidth="1"/>
    <col min="6911" max="6911" width="2.25" style="10" customWidth="1"/>
    <col min="6912" max="6912" width="21.25" style="10" bestFit="1" customWidth="1"/>
    <col min="6913" max="6913" width="3.75" style="10" customWidth="1"/>
    <col min="6914" max="6914" width="21.25" style="10" bestFit="1" customWidth="1"/>
    <col min="6915" max="6915" width="3.75" style="10" customWidth="1"/>
    <col min="6916" max="6916" width="23" style="10" bestFit="1" customWidth="1"/>
    <col min="6917" max="6917" width="3.75" style="10" customWidth="1"/>
    <col min="6918" max="6918" width="23" style="10" bestFit="1" customWidth="1"/>
    <col min="6919" max="6919" width="1.25" style="10" customWidth="1"/>
    <col min="6920" max="6920" width="9.25" style="10"/>
    <col min="6921" max="6921" width="13.75" style="10" bestFit="1" customWidth="1"/>
    <col min="6922" max="7164" width="9.25" style="10"/>
    <col min="7165" max="7165" width="12.75" style="10" customWidth="1"/>
    <col min="7166" max="7166" width="38" style="10" customWidth="1"/>
    <col min="7167" max="7167" width="2.25" style="10" customWidth="1"/>
    <col min="7168" max="7168" width="21.25" style="10" bestFit="1" customWidth="1"/>
    <col min="7169" max="7169" width="3.75" style="10" customWidth="1"/>
    <col min="7170" max="7170" width="21.25" style="10" bestFit="1" customWidth="1"/>
    <col min="7171" max="7171" width="3.75" style="10" customWidth="1"/>
    <col min="7172" max="7172" width="23" style="10" bestFit="1" customWidth="1"/>
    <col min="7173" max="7173" width="3.75" style="10" customWidth="1"/>
    <col min="7174" max="7174" width="23" style="10" bestFit="1" customWidth="1"/>
    <col min="7175" max="7175" width="1.25" style="10" customWidth="1"/>
    <col min="7176" max="7176" width="9.25" style="10"/>
    <col min="7177" max="7177" width="13.75" style="10" bestFit="1" customWidth="1"/>
    <col min="7178" max="7420" width="9.25" style="10"/>
    <col min="7421" max="7421" width="12.75" style="10" customWidth="1"/>
    <col min="7422" max="7422" width="38" style="10" customWidth="1"/>
    <col min="7423" max="7423" width="2.25" style="10" customWidth="1"/>
    <col min="7424" max="7424" width="21.25" style="10" bestFit="1" customWidth="1"/>
    <col min="7425" max="7425" width="3.75" style="10" customWidth="1"/>
    <col min="7426" max="7426" width="21.25" style="10" bestFit="1" customWidth="1"/>
    <col min="7427" max="7427" width="3.75" style="10" customWidth="1"/>
    <col min="7428" max="7428" width="23" style="10" bestFit="1" customWidth="1"/>
    <col min="7429" max="7429" width="3.75" style="10" customWidth="1"/>
    <col min="7430" max="7430" width="23" style="10" bestFit="1" customWidth="1"/>
    <col min="7431" max="7431" width="1.25" style="10" customWidth="1"/>
    <col min="7432" max="7432" width="9.25" style="10"/>
    <col min="7433" max="7433" width="13.75" style="10" bestFit="1" customWidth="1"/>
    <col min="7434" max="7676" width="9.25" style="10"/>
    <col min="7677" max="7677" width="12.75" style="10" customWidth="1"/>
    <col min="7678" max="7678" width="38" style="10" customWidth="1"/>
    <col min="7679" max="7679" width="2.25" style="10" customWidth="1"/>
    <col min="7680" max="7680" width="21.25" style="10" bestFit="1" customWidth="1"/>
    <col min="7681" max="7681" width="3.75" style="10" customWidth="1"/>
    <col min="7682" max="7682" width="21.25" style="10" bestFit="1" customWidth="1"/>
    <col min="7683" max="7683" width="3.75" style="10" customWidth="1"/>
    <col min="7684" max="7684" width="23" style="10" bestFit="1" customWidth="1"/>
    <col min="7685" max="7685" width="3.75" style="10" customWidth="1"/>
    <col min="7686" max="7686" width="23" style="10" bestFit="1" customWidth="1"/>
    <col min="7687" max="7687" width="1.25" style="10" customWidth="1"/>
    <col min="7688" max="7688" width="9.25" style="10"/>
    <col min="7689" max="7689" width="13.75" style="10" bestFit="1" customWidth="1"/>
    <col min="7690" max="7932" width="9.25" style="10"/>
    <col min="7933" max="7933" width="12.75" style="10" customWidth="1"/>
    <col min="7934" max="7934" width="38" style="10" customWidth="1"/>
    <col min="7935" max="7935" width="2.25" style="10" customWidth="1"/>
    <col min="7936" max="7936" width="21.25" style="10" bestFit="1" customWidth="1"/>
    <col min="7937" max="7937" width="3.75" style="10" customWidth="1"/>
    <col min="7938" max="7938" width="21.25" style="10" bestFit="1" customWidth="1"/>
    <col min="7939" max="7939" width="3.75" style="10" customWidth="1"/>
    <col min="7940" max="7940" width="23" style="10" bestFit="1" customWidth="1"/>
    <col min="7941" max="7941" width="3.75" style="10" customWidth="1"/>
    <col min="7942" max="7942" width="23" style="10" bestFit="1" customWidth="1"/>
    <col min="7943" max="7943" width="1.25" style="10" customWidth="1"/>
    <col min="7944" max="7944" width="9.25" style="10"/>
    <col min="7945" max="7945" width="13.75" style="10" bestFit="1" customWidth="1"/>
    <col min="7946" max="8188" width="9.25" style="10"/>
    <col min="8189" max="8189" width="12.75" style="10" customWidth="1"/>
    <col min="8190" max="8190" width="38" style="10" customWidth="1"/>
    <col min="8191" max="8191" width="2.25" style="10" customWidth="1"/>
    <col min="8192" max="8192" width="21.25" style="10" bestFit="1" customWidth="1"/>
    <col min="8193" max="8193" width="3.75" style="10" customWidth="1"/>
    <col min="8194" max="8194" width="21.25" style="10" bestFit="1" customWidth="1"/>
    <col min="8195" max="8195" width="3.75" style="10" customWidth="1"/>
    <col min="8196" max="8196" width="23" style="10" bestFit="1" customWidth="1"/>
    <col min="8197" max="8197" width="3.75" style="10" customWidth="1"/>
    <col min="8198" max="8198" width="23" style="10" bestFit="1" customWidth="1"/>
    <col min="8199" max="8199" width="1.25" style="10" customWidth="1"/>
    <col min="8200" max="8200" width="9.25" style="10"/>
    <col min="8201" max="8201" width="13.75" style="10" bestFit="1" customWidth="1"/>
    <col min="8202" max="8444" width="9.25" style="10"/>
    <col min="8445" max="8445" width="12.75" style="10" customWidth="1"/>
    <col min="8446" max="8446" width="38" style="10" customWidth="1"/>
    <col min="8447" max="8447" width="2.25" style="10" customWidth="1"/>
    <col min="8448" max="8448" width="21.25" style="10" bestFit="1" customWidth="1"/>
    <col min="8449" max="8449" width="3.75" style="10" customWidth="1"/>
    <col min="8450" max="8450" width="21.25" style="10" bestFit="1" customWidth="1"/>
    <col min="8451" max="8451" width="3.75" style="10" customWidth="1"/>
    <col min="8452" max="8452" width="23" style="10" bestFit="1" customWidth="1"/>
    <col min="8453" max="8453" width="3.75" style="10" customWidth="1"/>
    <col min="8454" max="8454" width="23" style="10" bestFit="1" customWidth="1"/>
    <col min="8455" max="8455" width="1.25" style="10" customWidth="1"/>
    <col min="8456" max="8456" width="9.25" style="10"/>
    <col min="8457" max="8457" width="13.75" style="10" bestFit="1" customWidth="1"/>
    <col min="8458" max="8700" width="9.25" style="10"/>
    <col min="8701" max="8701" width="12.75" style="10" customWidth="1"/>
    <col min="8702" max="8702" width="38" style="10" customWidth="1"/>
    <col min="8703" max="8703" width="2.25" style="10" customWidth="1"/>
    <col min="8704" max="8704" width="21.25" style="10" bestFit="1" customWidth="1"/>
    <col min="8705" max="8705" width="3.75" style="10" customWidth="1"/>
    <col min="8706" max="8706" width="21.25" style="10" bestFit="1" customWidth="1"/>
    <col min="8707" max="8707" width="3.75" style="10" customWidth="1"/>
    <col min="8708" max="8708" width="23" style="10" bestFit="1" customWidth="1"/>
    <col min="8709" max="8709" width="3.75" style="10" customWidth="1"/>
    <col min="8710" max="8710" width="23" style="10" bestFit="1" customWidth="1"/>
    <col min="8711" max="8711" width="1.25" style="10" customWidth="1"/>
    <col min="8712" max="8712" width="9.25" style="10"/>
    <col min="8713" max="8713" width="13.75" style="10" bestFit="1" customWidth="1"/>
    <col min="8714" max="8956" width="9.25" style="10"/>
    <col min="8957" max="8957" width="12.75" style="10" customWidth="1"/>
    <col min="8958" max="8958" width="38" style="10" customWidth="1"/>
    <col min="8959" max="8959" width="2.25" style="10" customWidth="1"/>
    <col min="8960" max="8960" width="21.25" style="10" bestFit="1" customWidth="1"/>
    <col min="8961" max="8961" width="3.75" style="10" customWidth="1"/>
    <col min="8962" max="8962" width="21.25" style="10" bestFit="1" customWidth="1"/>
    <col min="8963" max="8963" width="3.75" style="10" customWidth="1"/>
    <col min="8964" max="8964" width="23" style="10" bestFit="1" customWidth="1"/>
    <col min="8965" max="8965" width="3.75" style="10" customWidth="1"/>
    <col min="8966" max="8966" width="23" style="10" bestFit="1" customWidth="1"/>
    <col min="8967" max="8967" width="1.25" style="10" customWidth="1"/>
    <col min="8968" max="8968" width="9.25" style="10"/>
    <col min="8969" max="8969" width="13.75" style="10" bestFit="1" customWidth="1"/>
    <col min="8970" max="9212" width="9.25" style="10"/>
    <col min="9213" max="9213" width="12.75" style="10" customWidth="1"/>
    <col min="9214" max="9214" width="38" style="10" customWidth="1"/>
    <col min="9215" max="9215" width="2.25" style="10" customWidth="1"/>
    <col min="9216" max="9216" width="21.25" style="10" bestFit="1" customWidth="1"/>
    <col min="9217" max="9217" width="3.75" style="10" customWidth="1"/>
    <col min="9218" max="9218" width="21.25" style="10" bestFit="1" customWidth="1"/>
    <col min="9219" max="9219" width="3.75" style="10" customWidth="1"/>
    <col min="9220" max="9220" width="23" style="10" bestFit="1" customWidth="1"/>
    <col min="9221" max="9221" width="3.75" style="10" customWidth="1"/>
    <col min="9222" max="9222" width="23" style="10" bestFit="1" customWidth="1"/>
    <col min="9223" max="9223" width="1.25" style="10" customWidth="1"/>
    <col min="9224" max="9224" width="9.25" style="10"/>
    <col min="9225" max="9225" width="13.75" style="10" bestFit="1" customWidth="1"/>
    <col min="9226" max="9468" width="9.25" style="10"/>
    <col min="9469" max="9469" width="12.75" style="10" customWidth="1"/>
    <col min="9470" max="9470" width="38" style="10" customWidth="1"/>
    <col min="9471" max="9471" width="2.25" style="10" customWidth="1"/>
    <col min="9472" max="9472" width="21.25" style="10" bestFit="1" customWidth="1"/>
    <col min="9473" max="9473" width="3.75" style="10" customWidth="1"/>
    <col min="9474" max="9474" width="21.25" style="10" bestFit="1" customWidth="1"/>
    <col min="9475" max="9475" width="3.75" style="10" customWidth="1"/>
    <col min="9476" max="9476" width="23" style="10" bestFit="1" customWidth="1"/>
    <col min="9477" max="9477" width="3.75" style="10" customWidth="1"/>
    <col min="9478" max="9478" width="23" style="10" bestFit="1" customWidth="1"/>
    <col min="9479" max="9479" width="1.25" style="10" customWidth="1"/>
    <col min="9480" max="9480" width="9.25" style="10"/>
    <col min="9481" max="9481" width="13.75" style="10" bestFit="1" customWidth="1"/>
    <col min="9482" max="9724" width="9.25" style="10"/>
    <col min="9725" max="9725" width="12.75" style="10" customWidth="1"/>
    <col min="9726" max="9726" width="38" style="10" customWidth="1"/>
    <col min="9727" max="9727" width="2.25" style="10" customWidth="1"/>
    <col min="9728" max="9728" width="21.25" style="10" bestFit="1" customWidth="1"/>
    <col min="9729" max="9729" width="3.75" style="10" customWidth="1"/>
    <col min="9730" max="9730" width="21.25" style="10" bestFit="1" customWidth="1"/>
    <col min="9731" max="9731" width="3.75" style="10" customWidth="1"/>
    <col min="9732" max="9732" width="23" style="10" bestFit="1" customWidth="1"/>
    <col min="9733" max="9733" width="3.75" style="10" customWidth="1"/>
    <col min="9734" max="9734" width="23" style="10" bestFit="1" customWidth="1"/>
    <col min="9735" max="9735" width="1.25" style="10" customWidth="1"/>
    <col min="9736" max="9736" width="9.25" style="10"/>
    <col min="9737" max="9737" width="13.75" style="10" bestFit="1" customWidth="1"/>
    <col min="9738" max="9980" width="9.25" style="10"/>
    <col min="9981" max="9981" width="12.75" style="10" customWidth="1"/>
    <col min="9982" max="9982" width="38" style="10" customWidth="1"/>
    <col min="9983" max="9983" width="2.25" style="10" customWidth="1"/>
    <col min="9984" max="9984" width="21.25" style="10" bestFit="1" customWidth="1"/>
    <col min="9985" max="9985" width="3.75" style="10" customWidth="1"/>
    <col min="9986" max="9986" width="21.25" style="10" bestFit="1" customWidth="1"/>
    <col min="9987" max="9987" width="3.75" style="10" customWidth="1"/>
    <col min="9988" max="9988" width="23" style="10" bestFit="1" customWidth="1"/>
    <col min="9989" max="9989" width="3.75" style="10" customWidth="1"/>
    <col min="9990" max="9990" width="23" style="10" bestFit="1" customWidth="1"/>
    <col min="9991" max="9991" width="1.25" style="10" customWidth="1"/>
    <col min="9992" max="9992" width="9.25" style="10"/>
    <col min="9993" max="9993" width="13.75" style="10" bestFit="1" customWidth="1"/>
    <col min="9994" max="10236" width="9.25" style="10"/>
    <col min="10237" max="10237" width="12.75" style="10" customWidth="1"/>
    <col min="10238" max="10238" width="38" style="10" customWidth="1"/>
    <col min="10239" max="10239" width="2.25" style="10" customWidth="1"/>
    <col min="10240" max="10240" width="21.25" style="10" bestFit="1" customWidth="1"/>
    <col min="10241" max="10241" width="3.75" style="10" customWidth="1"/>
    <col min="10242" max="10242" width="21.25" style="10" bestFit="1" customWidth="1"/>
    <col min="10243" max="10243" width="3.75" style="10" customWidth="1"/>
    <col min="10244" max="10244" width="23" style="10" bestFit="1" customWidth="1"/>
    <col min="10245" max="10245" width="3.75" style="10" customWidth="1"/>
    <col min="10246" max="10246" width="23" style="10" bestFit="1" customWidth="1"/>
    <col min="10247" max="10247" width="1.25" style="10" customWidth="1"/>
    <col min="10248" max="10248" width="9.25" style="10"/>
    <col min="10249" max="10249" width="13.75" style="10" bestFit="1" customWidth="1"/>
    <col min="10250" max="10492" width="9.25" style="10"/>
    <col min="10493" max="10493" width="12.75" style="10" customWidth="1"/>
    <col min="10494" max="10494" width="38" style="10" customWidth="1"/>
    <col min="10495" max="10495" width="2.25" style="10" customWidth="1"/>
    <col min="10496" max="10496" width="21.25" style="10" bestFit="1" customWidth="1"/>
    <col min="10497" max="10497" width="3.75" style="10" customWidth="1"/>
    <col min="10498" max="10498" width="21.25" style="10" bestFit="1" customWidth="1"/>
    <col min="10499" max="10499" width="3.75" style="10" customWidth="1"/>
    <col min="10500" max="10500" width="23" style="10" bestFit="1" customWidth="1"/>
    <col min="10501" max="10501" width="3.75" style="10" customWidth="1"/>
    <col min="10502" max="10502" width="23" style="10" bestFit="1" customWidth="1"/>
    <col min="10503" max="10503" width="1.25" style="10" customWidth="1"/>
    <col min="10504" max="10504" width="9.25" style="10"/>
    <col min="10505" max="10505" width="13.75" style="10" bestFit="1" customWidth="1"/>
    <col min="10506" max="10748" width="9.25" style="10"/>
    <col min="10749" max="10749" width="12.75" style="10" customWidth="1"/>
    <col min="10750" max="10750" width="38" style="10" customWidth="1"/>
    <col min="10751" max="10751" width="2.25" style="10" customWidth="1"/>
    <col min="10752" max="10752" width="21.25" style="10" bestFit="1" customWidth="1"/>
    <col min="10753" max="10753" width="3.75" style="10" customWidth="1"/>
    <col min="10754" max="10754" width="21.25" style="10" bestFit="1" customWidth="1"/>
    <col min="10755" max="10755" width="3.75" style="10" customWidth="1"/>
    <col min="10756" max="10756" width="23" style="10" bestFit="1" customWidth="1"/>
    <col min="10757" max="10757" width="3.75" style="10" customWidth="1"/>
    <col min="10758" max="10758" width="23" style="10" bestFit="1" customWidth="1"/>
    <col min="10759" max="10759" width="1.25" style="10" customWidth="1"/>
    <col min="10760" max="10760" width="9.25" style="10"/>
    <col min="10761" max="10761" width="13.75" style="10" bestFit="1" customWidth="1"/>
    <col min="10762" max="11004" width="9.25" style="10"/>
    <col min="11005" max="11005" width="12.75" style="10" customWidth="1"/>
    <col min="11006" max="11006" width="38" style="10" customWidth="1"/>
    <col min="11007" max="11007" width="2.25" style="10" customWidth="1"/>
    <col min="11008" max="11008" width="21.25" style="10" bestFit="1" customWidth="1"/>
    <col min="11009" max="11009" width="3.75" style="10" customWidth="1"/>
    <col min="11010" max="11010" width="21.25" style="10" bestFit="1" customWidth="1"/>
    <col min="11011" max="11011" width="3.75" style="10" customWidth="1"/>
    <col min="11012" max="11012" width="23" style="10" bestFit="1" customWidth="1"/>
    <col min="11013" max="11013" width="3.75" style="10" customWidth="1"/>
    <col min="11014" max="11014" width="23" style="10" bestFit="1" customWidth="1"/>
    <col min="11015" max="11015" width="1.25" style="10" customWidth="1"/>
    <col min="11016" max="11016" width="9.25" style="10"/>
    <col min="11017" max="11017" width="13.75" style="10" bestFit="1" customWidth="1"/>
    <col min="11018" max="11260" width="9.25" style="10"/>
    <col min="11261" max="11261" width="12.75" style="10" customWidth="1"/>
    <col min="11262" max="11262" width="38" style="10" customWidth="1"/>
    <col min="11263" max="11263" width="2.25" style="10" customWidth="1"/>
    <col min="11264" max="11264" width="21.25" style="10" bestFit="1" customWidth="1"/>
    <col min="11265" max="11265" width="3.75" style="10" customWidth="1"/>
    <col min="11266" max="11266" width="21.25" style="10" bestFit="1" customWidth="1"/>
    <col min="11267" max="11267" width="3.75" style="10" customWidth="1"/>
    <col min="11268" max="11268" width="23" style="10" bestFit="1" customWidth="1"/>
    <col min="11269" max="11269" width="3.75" style="10" customWidth="1"/>
    <col min="11270" max="11270" width="23" style="10" bestFit="1" customWidth="1"/>
    <col min="11271" max="11271" width="1.25" style="10" customWidth="1"/>
    <col min="11272" max="11272" width="9.25" style="10"/>
    <col min="11273" max="11273" width="13.75" style="10" bestFit="1" customWidth="1"/>
    <col min="11274" max="11516" width="9.25" style="10"/>
    <col min="11517" max="11517" width="12.75" style="10" customWidth="1"/>
    <col min="11518" max="11518" width="38" style="10" customWidth="1"/>
    <col min="11519" max="11519" width="2.25" style="10" customWidth="1"/>
    <col min="11520" max="11520" width="21.25" style="10" bestFit="1" customWidth="1"/>
    <col min="11521" max="11521" width="3.75" style="10" customWidth="1"/>
    <col min="11522" max="11522" width="21.25" style="10" bestFit="1" customWidth="1"/>
    <col min="11523" max="11523" width="3.75" style="10" customWidth="1"/>
    <col min="11524" max="11524" width="23" style="10" bestFit="1" customWidth="1"/>
    <col min="11525" max="11525" width="3.75" style="10" customWidth="1"/>
    <col min="11526" max="11526" width="23" style="10" bestFit="1" customWidth="1"/>
    <col min="11527" max="11527" width="1.25" style="10" customWidth="1"/>
    <col min="11528" max="11528" width="9.25" style="10"/>
    <col min="11529" max="11529" width="13.75" style="10" bestFit="1" customWidth="1"/>
    <col min="11530" max="11772" width="9.25" style="10"/>
    <col min="11773" max="11773" width="12.75" style="10" customWidth="1"/>
    <col min="11774" max="11774" width="38" style="10" customWidth="1"/>
    <col min="11775" max="11775" width="2.25" style="10" customWidth="1"/>
    <col min="11776" max="11776" width="21.25" style="10" bestFit="1" customWidth="1"/>
    <col min="11777" max="11777" width="3.75" style="10" customWidth="1"/>
    <col min="11778" max="11778" width="21.25" style="10" bestFit="1" customWidth="1"/>
    <col min="11779" max="11779" width="3.75" style="10" customWidth="1"/>
    <col min="11780" max="11780" width="23" style="10" bestFit="1" customWidth="1"/>
    <col min="11781" max="11781" width="3.75" style="10" customWidth="1"/>
    <col min="11782" max="11782" width="23" style="10" bestFit="1" customWidth="1"/>
    <col min="11783" max="11783" width="1.25" style="10" customWidth="1"/>
    <col min="11784" max="11784" width="9.25" style="10"/>
    <col min="11785" max="11785" width="13.75" style="10" bestFit="1" customWidth="1"/>
    <col min="11786" max="12028" width="9.25" style="10"/>
    <col min="12029" max="12029" width="12.75" style="10" customWidth="1"/>
    <col min="12030" max="12030" width="38" style="10" customWidth="1"/>
    <col min="12031" max="12031" width="2.25" style="10" customWidth="1"/>
    <col min="12032" max="12032" width="21.25" style="10" bestFit="1" customWidth="1"/>
    <col min="12033" max="12033" width="3.75" style="10" customWidth="1"/>
    <col min="12034" max="12034" width="21.25" style="10" bestFit="1" customWidth="1"/>
    <col min="12035" max="12035" width="3.75" style="10" customWidth="1"/>
    <col min="12036" max="12036" width="23" style="10" bestFit="1" customWidth="1"/>
    <col min="12037" max="12037" width="3.75" style="10" customWidth="1"/>
    <col min="12038" max="12038" width="23" style="10" bestFit="1" customWidth="1"/>
    <col min="12039" max="12039" width="1.25" style="10" customWidth="1"/>
    <col min="12040" max="12040" width="9.25" style="10"/>
    <col min="12041" max="12041" width="13.75" style="10" bestFit="1" customWidth="1"/>
    <col min="12042" max="12284" width="9.25" style="10"/>
    <col min="12285" max="12285" width="12.75" style="10" customWidth="1"/>
    <col min="12286" max="12286" width="38" style="10" customWidth="1"/>
    <col min="12287" max="12287" width="2.25" style="10" customWidth="1"/>
    <col min="12288" max="12288" width="21.25" style="10" bestFit="1" customWidth="1"/>
    <col min="12289" max="12289" width="3.75" style="10" customWidth="1"/>
    <col min="12290" max="12290" width="21.25" style="10" bestFit="1" customWidth="1"/>
    <col min="12291" max="12291" width="3.75" style="10" customWidth="1"/>
    <col min="12292" max="12292" width="23" style="10" bestFit="1" customWidth="1"/>
    <col min="12293" max="12293" width="3.75" style="10" customWidth="1"/>
    <col min="12294" max="12294" width="23" style="10" bestFit="1" customWidth="1"/>
    <col min="12295" max="12295" width="1.25" style="10" customWidth="1"/>
    <col min="12296" max="12296" width="9.25" style="10"/>
    <col min="12297" max="12297" width="13.75" style="10" bestFit="1" customWidth="1"/>
    <col min="12298" max="12540" width="9.25" style="10"/>
    <col min="12541" max="12541" width="12.75" style="10" customWidth="1"/>
    <col min="12542" max="12542" width="38" style="10" customWidth="1"/>
    <col min="12543" max="12543" width="2.25" style="10" customWidth="1"/>
    <col min="12544" max="12544" width="21.25" style="10" bestFit="1" customWidth="1"/>
    <col min="12545" max="12545" width="3.75" style="10" customWidth="1"/>
    <col min="12546" max="12546" width="21.25" style="10" bestFit="1" customWidth="1"/>
    <col min="12547" max="12547" width="3.75" style="10" customWidth="1"/>
    <col min="12548" max="12548" width="23" style="10" bestFit="1" customWidth="1"/>
    <col min="12549" max="12549" width="3.75" style="10" customWidth="1"/>
    <col min="12550" max="12550" width="23" style="10" bestFit="1" customWidth="1"/>
    <col min="12551" max="12551" width="1.25" style="10" customWidth="1"/>
    <col min="12552" max="12552" width="9.25" style="10"/>
    <col min="12553" max="12553" width="13.75" style="10" bestFit="1" customWidth="1"/>
    <col min="12554" max="12796" width="9.25" style="10"/>
    <col min="12797" max="12797" width="12.75" style="10" customWidth="1"/>
    <col min="12798" max="12798" width="38" style="10" customWidth="1"/>
    <col min="12799" max="12799" width="2.25" style="10" customWidth="1"/>
    <col min="12800" max="12800" width="21.25" style="10" bestFit="1" customWidth="1"/>
    <col min="12801" max="12801" width="3.75" style="10" customWidth="1"/>
    <col min="12802" max="12802" width="21.25" style="10" bestFit="1" customWidth="1"/>
    <col min="12803" max="12803" width="3.75" style="10" customWidth="1"/>
    <col min="12804" max="12804" width="23" style="10" bestFit="1" customWidth="1"/>
    <col min="12805" max="12805" width="3.75" style="10" customWidth="1"/>
    <col min="12806" max="12806" width="23" style="10" bestFit="1" customWidth="1"/>
    <col min="12807" max="12807" width="1.25" style="10" customWidth="1"/>
    <col min="12808" max="12808" width="9.25" style="10"/>
    <col min="12809" max="12809" width="13.75" style="10" bestFit="1" customWidth="1"/>
    <col min="12810" max="13052" width="9.25" style="10"/>
    <col min="13053" max="13053" width="12.75" style="10" customWidth="1"/>
    <col min="13054" max="13054" width="38" style="10" customWidth="1"/>
    <col min="13055" max="13055" width="2.25" style="10" customWidth="1"/>
    <col min="13056" max="13056" width="21.25" style="10" bestFit="1" customWidth="1"/>
    <col min="13057" max="13057" width="3.75" style="10" customWidth="1"/>
    <col min="13058" max="13058" width="21.25" style="10" bestFit="1" customWidth="1"/>
    <col min="13059" max="13059" width="3.75" style="10" customWidth="1"/>
    <col min="13060" max="13060" width="23" style="10" bestFit="1" customWidth="1"/>
    <col min="13061" max="13061" width="3.75" style="10" customWidth="1"/>
    <col min="13062" max="13062" width="23" style="10" bestFit="1" customWidth="1"/>
    <col min="13063" max="13063" width="1.25" style="10" customWidth="1"/>
    <col min="13064" max="13064" width="9.25" style="10"/>
    <col min="13065" max="13065" width="13.75" style="10" bestFit="1" customWidth="1"/>
    <col min="13066" max="13308" width="9.25" style="10"/>
    <col min="13309" max="13309" width="12.75" style="10" customWidth="1"/>
    <col min="13310" max="13310" width="38" style="10" customWidth="1"/>
    <col min="13311" max="13311" width="2.25" style="10" customWidth="1"/>
    <col min="13312" max="13312" width="21.25" style="10" bestFit="1" customWidth="1"/>
    <col min="13313" max="13313" width="3.75" style="10" customWidth="1"/>
    <col min="13314" max="13314" width="21.25" style="10" bestFit="1" customWidth="1"/>
    <col min="13315" max="13315" width="3.75" style="10" customWidth="1"/>
    <col min="13316" max="13316" width="23" style="10" bestFit="1" customWidth="1"/>
    <col min="13317" max="13317" width="3.75" style="10" customWidth="1"/>
    <col min="13318" max="13318" width="23" style="10" bestFit="1" customWidth="1"/>
    <col min="13319" max="13319" width="1.25" style="10" customWidth="1"/>
    <col min="13320" max="13320" width="9.25" style="10"/>
    <col min="13321" max="13321" width="13.75" style="10" bestFit="1" customWidth="1"/>
    <col min="13322" max="13564" width="9.25" style="10"/>
    <col min="13565" max="13565" width="12.75" style="10" customWidth="1"/>
    <col min="13566" max="13566" width="38" style="10" customWidth="1"/>
    <col min="13567" max="13567" width="2.25" style="10" customWidth="1"/>
    <col min="13568" max="13568" width="21.25" style="10" bestFit="1" customWidth="1"/>
    <col min="13569" max="13569" width="3.75" style="10" customWidth="1"/>
    <col min="13570" max="13570" width="21.25" style="10" bestFit="1" customWidth="1"/>
    <col min="13571" max="13571" width="3.75" style="10" customWidth="1"/>
    <col min="13572" max="13572" width="23" style="10" bestFit="1" customWidth="1"/>
    <col min="13573" max="13573" width="3.75" style="10" customWidth="1"/>
    <col min="13574" max="13574" width="23" style="10" bestFit="1" customWidth="1"/>
    <col min="13575" max="13575" width="1.25" style="10" customWidth="1"/>
    <col min="13576" max="13576" width="9.25" style="10"/>
    <col min="13577" max="13577" width="13.75" style="10" bestFit="1" customWidth="1"/>
    <col min="13578" max="13820" width="9.25" style="10"/>
    <col min="13821" max="13821" width="12.75" style="10" customWidth="1"/>
    <col min="13822" max="13822" width="38" style="10" customWidth="1"/>
    <col min="13823" max="13823" width="2.25" style="10" customWidth="1"/>
    <col min="13824" max="13824" width="21.25" style="10" bestFit="1" customWidth="1"/>
    <col min="13825" max="13825" width="3.75" style="10" customWidth="1"/>
    <col min="13826" max="13826" width="21.25" style="10" bestFit="1" customWidth="1"/>
    <col min="13827" max="13827" width="3.75" style="10" customWidth="1"/>
    <col min="13828" max="13828" width="23" style="10" bestFit="1" customWidth="1"/>
    <col min="13829" max="13829" width="3.75" style="10" customWidth="1"/>
    <col min="13830" max="13830" width="23" style="10" bestFit="1" customWidth="1"/>
    <col min="13831" max="13831" width="1.25" style="10" customWidth="1"/>
    <col min="13832" max="13832" width="9.25" style="10"/>
    <col min="13833" max="13833" width="13.75" style="10" bestFit="1" customWidth="1"/>
    <col min="13834" max="14076" width="9.25" style="10"/>
    <col min="14077" max="14077" width="12.75" style="10" customWidth="1"/>
    <col min="14078" max="14078" width="38" style="10" customWidth="1"/>
    <col min="14079" max="14079" width="2.25" style="10" customWidth="1"/>
    <col min="14080" max="14080" width="21.25" style="10" bestFit="1" customWidth="1"/>
    <col min="14081" max="14081" width="3.75" style="10" customWidth="1"/>
    <col min="14082" max="14082" width="21.25" style="10" bestFit="1" customWidth="1"/>
    <col min="14083" max="14083" width="3.75" style="10" customWidth="1"/>
    <col min="14084" max="14084" width="23" style="10" bestFit="1" customWidth="1"/>
    <col min="14085" max="14085" width="3.75" style="10" customWidth="1"/>
    <col min="14086" max="14086" width="23" style="10" bestFit="1" customWidth="1"/>
    <col min="14087" max="14087" width="1.25" style="10" customWidth="1"/>
    <col min="14088" max="14088" width="9.25" style="10"/>
    <col min="14089" max="14089" width="13.75" style="10" bestFit="1" customWidth="1"/>
    <col min="14090" max="14332" width="9.25" style="10"/>
    <col min="14333" max="14333" width="12.75" style="10" customWidth="1"/>
    <col min="14334" max="14334" width="38" style="10" customWidth="1"/>
    <col min="14335" max="14335" width="2.25" style="10" customWidth="1"/>
    <col min="14336" max="14336" width="21.25" style="10" bestFit="1" customWidth="1"/>
    <col min="14337" max="14337" width="3.75" style="10" customWidth="1"/>
    <col min="14338" max="14338" width="21.25" style="10" bestFit="1" customWidth="1"/>
    <col min="14339" max="14339" width="3.75" style="10" customWidth="1"/>
    <col min="14340" max="14340" width="23" style="10" bestFit="1" customWidth="1"/>
    <col min="14341" max="14341" width="3.75" style="10" customWidth="1"/>
    <col min="14342" max="14342" width="23" style="10" bestFit="1" customWidth="1"/>
    <col min="14343" max="14343" width="1.25" style="10" customWidth="1"/>
    <col min="14344" max="14344" width="9.25" style="10"/>
    <col min="14345" max="14345" width="13.75" style="10" bestFit="1" customWidth="1"/>
    <col min="14346" max="14588" width="9.25" style="10"/>
    <col min="14589" max="14589" width="12.75" style="10" customWidth="1"/>
    <col min="14590" max="14590" width="38" style="10" customWidth="1"/>
    <col min="14591" max="14591" width="2.25" style="10" customWidth="1"/>
    <col min="14592" max="14592" width="21.25" style="10" bestFit="1" customWidth="1"/>
    <col min="14593" max="14593" width="3.75" style="10" customWidth="1"/>
    <col min="14594" max="14594" width="21.25" style="10" bestFit="1" customWidth="1"/>
    <col min="14595" max="14595" width="3.75" style="10" customWidth="1"/>
    <col min="14596" max="14596" width="23" style="10" bestFit="1" customWidth="1"/>
    <col min="14597" max="14597" width="3.75" style="10" customWidth="1"/>
    <col min="14598" max="14598" width="23" style="10" bestFit="1" customWidth="1"/>
    <col min="14599" max="14599" width="1.25" style="10" customWidth="1"/>
    <col min="14600" max="14600" width="9.25" style="10"/>
    <col min="14601" max="14601" width="13.75" style="10" bestFit="1" customWidth="1"/>
    <col min="14602" max="14844" width="9.25" style="10"/>
    <col min="14845" max="14845" width="12.75" style="10" customWidth="1"/>
    <col min="14846" max="14846" width="38" style="10" customWidth="1"/>
    <col min="14847" max="14847" width="2.25" style="10" customWidth="1"/>
    <col min="14848" max="14848" width="21.25" style="10" bestFit="1" customWidth="1"/>
    <col min="14849" max="14849" width="3.75" style="10" customWidth="1"/>
    <col min="14850" max="14850" width="21.25" style="10" bestFit="1" customWidth="1"/>
    <col min="14851" max="14851" width="3.75" style="10" customWidth="1"/>
    <col min="14852" max="14852" width="23" style="10" bestFit="1" customWidth="1"/>
    <col min="14853" max="14853" width="3.75" style="10" customWidth="1"/>
    <col min="14854" max="14854" width="23" style="10" bestFit="1" customWidth="1"/>
    <col min="14855" max="14855" width="1.25" style="10" customWidth="1"/>
    <col min="14856" max="14856" width="9.25" style="10"/>
    <col min="14857" max="14857" width="13.75" style="10" bestFit="1" customWidth="1"/>
    <col min="14858" max="15100" width="9.25" style="10"/>
    <col min="15101" max="15101" width="12.75" style="10" customWidth="1"/>
    <col min="15102" max="15102" width="38" style="10" customWidth="1"/>
    <col min="15103" max="15103" width="2.25" style="10" customWidth="1"/>
    <col min="15104" max="15104" width="21.25" style="10" bestFit="1" customWidth="1"/>
    <col min="15105" max="15105" width="3.75" style="10" customWidth="1"/>
    <col min="15106" max="15106" width="21.25" style="10" bestFit="1" customWidth="1"/>
    <col min="15107" max="15107" width="3.75" style="10" customWidth="1"/>
    <col min="15108" max="15108" width="23" style="10" bestFit="1" customWidth="1"/>
    <col min="15109" max="15109" width="3.75" style="10" customWidth="1"/>
    <col min="15110" max="15110" width="23" style="10" bestFit="1" customWidth="1"/>
    <col min="15111" max="15111" width="1.25" style="10" customWidth="1"/>
    <col min="15112" max="15112" width="9.25" style="10"/>
    <col min="15113" max="15113" width="13.75" style="10" bestFit="1" customWidth="1"/>
    <col min="15114" max="15356" width="9.25" style="10"/>
    <col min="15357" max="15357" width="12.75" style="10" customWidth="1"/>
    <col min="15358" max="15358" width="38" style="10" customWidth="1"/>
    <col min="15359" max="15359" width="2.25" style="10" customWidth="1"/>
    <col min="15360" max="15360" width="21.25" style="10" bestFit="1" customWidth="1"/>
    <col min="15361" max="15361" width="3.75" style="10" customWidth="1"/>
    <col min="15362" max="15362" width="21.25" style="10" bestFit="1" customWidth="1"/>
    <col min="15363" max="15363" width="3.75" style="10" customWidth="1"/>
    <col min="15364" max="15364" width="23" style="10" bestFit="1" customWidth="1"/>
    <col min="15365" max="15365" width="3.75" style="10" customWidth="1"/>
    <col min="15366" max="15366" width="23" style="10" bestFit="1" customWidth="1"/>
    <col min="15367" max="15367" width="1.25" style="10" customWidth="1"/>
    <col min="15368" max="15368" width="9.25" style="10"/>
    <col min="15369" max="15369" width="13.75" style="10" bestFit="1" customWidth="1"/>
    <col min="15370" max="15612" width="9.25" style="10"/>
    <col min="15613" max="15613" width="12.75" style="10" customWidth="1"/>
    <col min="15614" max="15614" width="38" style="10" customWidth="1"/>
    <col min="15615" max="15615" width="2.25" style="10" customWidth="1"/>
    <col min="15616" max="15616" width="21.25" style="10" bestFit="1" customWidth="1"/>
    <col min="15617" max="15617" width="3.75" style="10" customWidth="1"/>
    <col min="15618" max="15618" width="21.25" style="10" bestFit="1" customWidth="1"/>
    <col min="15619" max="15619" width="3.75" style="10" customWidth="1"/>
    <col min="15620" max="15620" width="23" style="10" bestFit="1" customWidth="1"/>
    <col min="15621" max="15621" width="3.75" style="10" customWidth="1"/>
    <col min="15622" max="15622" width="23" style="10" bestFit="1" customWidth="1"/>
    <col min="15623" max="15623" width="1.25" style="10" customWidth="1"/>
    <col min="15624" max="15624" width="9.25" style="10"/>
    <col min="15625" max="15625" width="13.75" style="10" bestFit="1" customWidth="1"/>
    <col min="15626" max="15868" width="9.25" style="10"/>
    <col min="15869" max="15869" width="12.75" style="10" customWidth="1"/>
    <col min="15870" max="15870" width="38" style="10" customWidth="1"/>
    <col min="15871" max="15871" width="2.25" style="10" customWidth="1"/>
    <col min="15872" max="15872" width="21.25" style="10" bestFit="1" customWidth="1"/>
    <col min="15873" max="15873" width="3.75" style="10" customWidth="1"/>
    <col min="15874" max="15874" width="21.25" style="10" bestFit="1" customWidth="1"/>
    <col min="15875" max="15875" width="3.75" style="10" customWidth="1"/>
    <col min="15876" max="15876" width="23" style="10" bestFit="1" customWidth="1"/>
    <col min="15877" max="15877" width="3.75" style="10" customWidth="1"/>
    <col min="15878" max="15878" width="23" style="10" bestFit="1" customWidth="1"/>
    <col min="15879" max="15879" width="1.25" style="10" customWidth="1"/>
    <col min="15880" max="15880" width="9.25" style="10"/>
    <col min="15881" max="15881" width="13.75" style="10" bestFit="1" customWidth="1"/>
    <col min="15882" max="16124" width="9.25" style="10"/>
    <col min="16125" max="16125" width="12.75" style="10" customWidth="1"/>
    <col min="16126" max="16126" width="38" style="10" customWidth="1"/>
    <col min="16127" max="16127" width="2.25" style="10" customWidth="1"/>
    <col min="16128" max="16128" width="21.25" style="10" bestFit="1" customWidth="1"/>
    <col min="16129" max="16129" width="3.75" style="10" customWidth="1"/>
    <col min="16130" max="16130" width="21.25" style="10" bestFit="1" customWidth="1"/>
    <col min="16131" max="16131" width="3.75" style="10" customWidth="1"/>
    <col min="16132" max="16132" width="23" style="10" bestFit="1" customWidth="1"/>
    <col min="16133" max="16133" width="3.75" style="10" customWidth="1"/>
    <col min="16134" max="16134" width="23" style="10" bestFit="1" customWidth="1"/>
    <col min="16135" max="16135" width="1.25" style="10" customWidth="1"/>
    <col min="16136" max="16136" width="9.25" style="10"/>
    <col min="16137" max="16137" width="13.75" style="10" bestFit="1" customWidth="1"/>
    <col min="16138" max="16384" width="9.25" style="10"/>
  </cols>
  <sheetData>
    <row r="1" spans="1:7" ht="20.25" customHeight="1" x14ac:dyDescent="0.2">
      <c r="A1" s="102" t="str">
        <f>'قائمة الدخل'!B1</f>
        <v>شركة أجمل الزهور والأشجار للصناعة</v>
      </c>
      <c r="B1" s="102"/>
      <c r="C1" s="102"/>
      <c r="D1" s="102"/>
      <c r="E1" s="102"/>
      <c r="F1" s="102"/>
      <c r="G1" s="102"/>
    </row>
    <row r="2" spans="1:7" ht="20.25" customHeight="1" x14ac:dyDescent="0.2">
      <c r="A2" s="103" t="str">
        <f>'قائمة الدخل'!B2</f>
        <v>شركة شخص واحد - ذات مسئولية محدودة أجنبية</v>
      </c>
      <c r="B2" s="103"/>
      <c r="C2" s="103"/>
      <c r="D2" s="103"/>
      <c r="E2" s="103"/>
      <c r="F2" s="103"/>
      <c r="G2" s="103"/>
    </row>
    <row r="3" spans="1:7" ht="20.25" customHeight="1" x14ac:dyDescent="0.2">
      <c r="A3" s="102" t="s">
        <v>657</v>
      </c>
      <c r="B3" s="102"/>
      <c r="C3" s="102"/>
      <c r="D3" s="102"/>
      <c r="E3" s="102"/>
      <c r="F3" s="102"/>
      <c r="G3" s="102"/>
    </row>
    <row r="4" spans="1:7" ht="20.25" customHeight="1" x14ac:dyDescent="0.2">
      <c r="A4" s="104" t="str">
        <f>'قائمة الدخل'!B4</f>
        <v>(جميع المبالغ بالريال السعودي)</v>
      </c>
      <c r="B4" s="104"/>
      <c r="C4" s="104"/>
      <c r="D4" s="104"/>
      <c r="E4" s="104"/>
      <c r="F4" s="104"/>
      <c r="G4" s="104"/>
    </row>
    <row r="5" spans="1:7" ht="24.95" customHeight="1" x14ac:dyDescent="0.2">
      <c r="B5" s="16"/>
      <c r="C5" s="19"/>
      <c r="D5" s="19"/>
      <c r="E5" s="19"/>
      <c r="F5" s="19"/>
    </row>
    <row r="6" spans="1:7" ht="24.95" customHeight="1" x14ac:dyDescent="0.2">
      <c r="C6" s="51" t="s">
        <v>5</v>
      </c>
      <c r="D6" s="58"/>
      <c r="E6" s="51" t="s">
        <v>686</v>
      </c>
      <c r="F6" s="58"/>
      <c r="G6" s="14" t="s">
        <v>3</v>
      </c>
    </row>
    <row r="7" spans="1:7" ht="24.95" customHeight="1" x14ac:dyDescent="0.2">
      <c r="B7" s="9" t="s">
        <v>654</v>
      </c>
      <c r="C7" s="11">
        <v>100000</v>
      </c>
      <c r="D7" s="11"/>
      <c r="E7" s="9">
        <v>0</v>
      </c>
      <c r="F7" s="11"/>
      <c r="G7" s="9">
        <f>SUM(C7:E7)</f>
        <v>100000</v>
      </c>
    </row>
    <row r="8" spans="1:7" ht="30" customHeight="1" x14ac:dyDescent="0.2">
      <c r="B8" s="59" t="s">
        <v>660</v>
      </c>
      <c r="C8" s="17">
        <v>0</v>
      </c>
      <c r="D8" s="60"/>
      <c r="E8" s="61">
        <f>-'ميزان المراجعة'!C20</f>
        <v>-95306</v>
      </c>
      <c r="F8" s="60"/>
      <c r="G8" s="62">
        <f>SUM(C8:E8)</f>
        <v>-95306</v>
      </c>
    </row>
    <row r="9" spans="1:7" ht="30" customHeight="1" x14ac:dyDescent="0.2">
      <c r="B9" s="63" t="s">
        <v>688</v>
      </c>
      <c r="C9" s="65">
        <v>0</v>
      </c>
      <c r="D9" s="12"/>
      <c r="E9" s="65">
        <v>0</v>
      </c>
      <c r="F9" s="12"/>
      <c r="G9" s="64">
        <f>SUM(C9:E9)</f>
        <v>0</v>
      </c>
    </row>
    <row r="10" spans="1:7" ht="30" customHeight="1" x14ac:dyDescent="0.2">
      <c r="A10" s="73"/>
      <c r="B10" s="70" t="s">
        <v>670</v>
      </c>
      <c r="C10" s="65">
        <f>SUM(C8:C9)</f>
        <v>0</v>
      </c>
      <c r="D10" s="9"/>
      <c r="E10" s="65">
        <f>SUM(E8:E9)</f>
        <v>-95306</v>
      </c>
      <c r="F10" s="9"/>
      <c r="G10" s="24">
        <f>SUM(C10:E10)</f>
        <v>-95306</v>
      </c>
    </row>
    <row r="11" spans="1:7" ht="24.95" customHeight="1" thickBot="1" x14ac:dyDescent="0.25">
      <c r="B11" s="71" t="s">
        <v>33</v>
      </c>
      <c r="C11" s="67">
        <f>SUM(C10:C10)+C7</f>
        <v>100000</v>
      </c>
      <c r="D11" s="9"/>
      <c r="E11" s="67">
        <f>SUM(E10:E10)+E7</f>
        <v>-95306</v>
      </c>
      <c r="F11" s="9"/>
      <c r="G11" s="67">
        <f>SUM(C11:E11)</f>
        <v>4694</v>
      </c>
    </row>
    <row r="12" spans="1:7" ht="24.95" customHeight="1" thickTop="1" x14ac:dyDescent="0.2">
      <c r="B12" s="9"/>
      <c r="C12" s="9"/>
      <c r="D12" s="9"/>
      <c r="E12" s="9"/>
      <c r="F12" s="9"/>
      <c r="G12" s="9"/>
    </row>
    <row r="13" spans="1:7" ht="28.5" customHeight="1" x14ac:dyDescent="0.2">
      <c r="B13" s="59" t="s">
        <v>685</v>
      </c>
      <c r="C13" s="17">
        <v>0</v>
      </c>
      <c r="D13" s="60"/>
      <c r="E13" s="61">
        <f>'قائمة الدخل'!E13</f>
        <v>-372045</v>
      </c>
      <c r="F13" s="60"/>
      <c r="G13" s="62">
        <f>SUM(C13:E13)</f>
        <v>-372045</v>
      </c>
    </row>
    <row r="14" spans="1:7" ht="28.5" customHeight="1" x14ac:dyDescent="0.2">
      <c r="B14" s="63" t="s">
        <v>688</v>
      </c>
      <c r="C14" s="65">
        <v>0</v>
      </c>
      <c r="D14" s="12"/>
      <c r="E14" s="65">
        <v>0</v>
      </c>
      <c r="F14" s="12"/>
      <c r="G14" s="64">
        <f>SUM(C14:E14)</f>
        <v>0</v>
      </c>
    </row>
    <row r="15" spans="1:7" ht="32.25" customHeight="1" x14ac:dyDescent="0.2">
      <c r="B15" s="11" t="s">
        <v>670</v>
      </c>
      <c r="C15" s="9">
        <f>SUM(C13:C14)</f>
        <v>0</v>
      </c>
      <c r="D15" s="11"/>
      <c r="E15" s="66">
        <f>SUM(E13:E14)</f>
        <v>-372045</v>
      </c>
      <c r="F15" s="11"/>
      <c r="G15" s="9">
        <f>SUM(C15:E15)</f>
        <v>-372045</v>
      </c>
    </row>
    <row r="16" spans="1:7" ht="32.25" customHeight="1" thickBot="1" x14ac:dyDescent="0.25">
      <c r="B16" s="9" t="s">
        <v>36</v>
      </c>
      <c r="C16" s="67">
        <f>C15+C11</f>
        <v>100000</v>
      </c>
      <c r="D16" s="9"/>
      <c r="E16" s="67">
        <f>E15+E11</f>
        <v>-467351</v>
      </c>
      <c r="F16" s="9"/>
      <c r="G16" s="67">
        <f>SUM(C16:E16)</f>
        <v>-367351</v>
      </c>
    </row>
    <row r="17" spans="1:7" ht="24.95" customHeight="1" thickTop="1" x14ac:dyDescent="0.2">
      <c r="B17" s="9"/>
      <c r="C17" s="9"/>
      <c r="D17" s="9"/>
      <c r="E17" s="9"/>
      <c r="F17" s="9"/>
      <c r="G17" s="9"/>
    </row>
    <row r="18" spans="1:7" ht="23.25" customHeight="1" x14ac:dyDescent="0.2">
      <c r="C18" s="19"/>
      <c r="D18" s="19"/>
      <c r="E18" s="19"/>
      <c r="F18" s="19"/>
    </row>
    <row r="19" spans="1:7" ht="24.95" customHeight="1" x14ac:dyDescent="0.2">
      <c r="B19" s="105" t="str">
        <f>'قائمة الدخل'!B28:G28</f>
        <v xml:space="preserve">"إن الإيضاحات المرفقة من (1) إلى (19) تشكل جزءً لا يتجزأ من هذه القوائم المالية وتقرأ معها" </v>
      </c>
      <c r="C19" s="105"/>
      <c r="D19" s="105"/>
      <c r="E19" s="105"/>
      <c r="F19" s="105"/>
      <c r="G19" s="105"/>
    </row>
    <row r="20" spans="1:7" ht="20.25" x14ac:dyDescent="0.2">
      <c r="A20" s="101">
        <f>'قائمة الدخل'!B29+1</f>
        <v>7</v>
      </c>
      <c r="B20" s="101"/>
      <c r="C20" s="101"/>
      <c r="D20" s="101"/>
      <c r="E20" s="101"/>
      <c r="F20" s="101"/>
      <c r="G20" s="101"/>
    </row>
    <row r="21" spans="1:7" ht="9.75" customHeight="1" x14ac:dyDescent="0.2"/>
  </sheetData>
  <customSheetViews>
    <customSheetView guid="{C4C54333-0C8B-484B-8210-F3D7E510C081}" scale="160" showPageBreaks="1" showGridLines="0" view="pageBreakPreview" topLeftCell="B18">
      <selection activeCell="E30" sqref="E30"/>
      <pageMargins left="0.28000000000000003" right="0.22" top="0.46" bottom="0" header="0.27" footer="0"/>
      <printOptions horizontalCentered="1"/>
      <pageSetup paperSize="9" scale="84" firstPageNumber="5" orientation="portrait" useFirstPageNumber="1" r:id="rId1"/>
      <headerFooter alignWithMargins="0">
        <oddFooter>&amp;Cصفحة &amp;P من &amp;N</oddFooter>
      </headerFooter>
    </customSheetView>
  </customSheetViews>
  <mergeCells count="6">
    <mergeCell ref="A20:G20"/>
    <mergeCell ref="A1:G1"/>
    <mergeCell ref="A2:G2"/>
    <mergeCell ref="A3:G3"/>
    <mergeCell ref="A4:G4"/>
    <mergeCell ref="B19:G19"/>
  </mergeCells>
  <pageMargins left="0.39370078740157483" right="1.48" top="0.78740157480314965" bottom="0" header="0.39370078740157483" footer="0.19685039370078741"/>
  <pageSetup paperSize="9" firstPageNumber="5" orientation="landscape"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E32"/>
  <sheetViews>
    <sheetView rightToLeft="1" view="pageBreakPreview" topLeftCell="B19" zoomScale="115" zoomScaleNormal="130" zoomScaleSheetLayoutView="115" workbookViewId="0">
      <selection activeCell="B29" sqref="A29:XFD29"/>
    </sheetView>
  </sheetViews>
  <sheetFormatPr defaultColWidth="9.25" defaultRowHeight="27.75" customHeight="1" x14ac:dyDescent="0.2"/>
  <cols>
    <col min="1" max="1" width="6.75" style="10" customWidth="1"/>
    <col min="2" max="2" width="42.125" style="10" customWidth="1"/>
    <col min="3" max="3" width="13.875" style="10" customWidth="1"/>
    <col min="4" max="4" width="1.625" style="10" customWidth="1"/>
    <col min="5" max="5" width="16.875" style="11" customWidth="1"/>
    <col min="6" max="244" width="9.25" style="10"/>
    <col min="245" max="245" width="12.75" style="10" customWidth="1"/>
    <col min="246" max="246" width="52.625" style="10" customWidth="1"/>
    <col min="247" max="247" width="1" style="10" customWidth="1"/>
    <col min="248" max="248" width="18.75" style="10" customWidth="1"/>
    <col min="249" max="249" width="1.75" style="10" customWidth="1"/>
    <col min="250" max="250" width="18.75" style="10" customWidth="1"/>
    <col min="251" max="251" width="1.25" style="10" customWidth="1"/>
    <col min="252" max="252" width="1" style="10" customWidth="1"/>
    <col min="253" max="253" width="1.625" style="10" customWidth="1"/>
    <col min="254" max="254" width="13.75" style="10" bestFit="1" customWidth="1"/>
    <col min="255" max="255" width="18.25" style="10" bestFit="1" customWidth="1"/>
    <col min="256" max="256" width="16.25" style="10" customWidth="1"/>
    <col min="257" max="257" width="14.625" style="10" bestFit="1" customWidth="1"/>
    <col min="258" max="500" width="9.25" style="10"/>
    <col min="501" max="501" width="12.75" style="10" customWidth="1"/>
    <col min="502" max="502" width="52.625" style="10" customWidth="1"/>
    <col min="503" max="503" width="1" style="10" customWidth="1"/>
    <col min="504" max="504" width="18.75" style="10" customWidth="1"/>
    <col min="505" max="505" width="1.75" style="10" customWidth="1"/>
    <col min="506" max="506" width="18.75" style="10" customWidth="1"/>
    <col min="507" max="507" width="1.25" style="10" customWidth="1"/>
    <col min="508" max="508" width="1" style="10" customWidth="1"/>
    <col min="509" max="509" width="1.625" style="10" customWidth="1"/>
    <col min="510" max="510" width="13.75" style="10" bestFit="1" customWidth="1"/>
    <col min="511" max="511" width="18.25" style="10" bestFit="1" customWidth="1"/>
    <col min="512" max="512" width="16.25" style="10" customWidth="1"/>
    <col min="513" max="513" width="14.625" style="10" bestFit="1" customWidth="1"/>
    <col min="514" max="756" width="9.25" style="10"/>
    <col min="757" max="757" width="12.75" style="10" customWidth="1"/>
    <col min="758" max="758" width="52.625" style="10" customWidth="1"/>
    <col min="759" max="759" width="1" style="10" customWidth="1"/>
    <col min="760" max="760" width="18.75" style="10" customWidth="1"/>
    <col min="761" max="761" width="1.75" style="10" customWidth="1"/>
    <col min="762" max="762" width="18.75" style="10" customWidth="1"/>
    <col min="763" max="763" width="1.25" style="10" customWidth="1"/>
    <col min="764" max="764" width="1" style="10" customWidth="1"/>
    <col min="765" max="765" width="1.625" style="10" customWidth="1"/>
    <col min="766" max="766" width="13.75" style="10" bestFit="1" customWidth="1"/>
    <col min="767" max="767" width="18.25" style="10" bestFit="1" customWidth="1"/>
    <col min="768" max="768" width="16.25" style="10" customWidth="1"/>
    <col min="769" max="769" width="14.625" style="10" bestFit="1" customWidth="1"/>
    <col min="770" max="1012" width="9.25" style="10"/>
    <col min="1013" max="1013" width="12.75" style="10" customWidth="1"/>
    <col min="1014" max="1014" width="52.625" style="10" customWidth="1"/>
    <col min="1015" max="1015" width="1" style="10" customWidth="1"/>
    <col min="1016" max="1016" width="18.75" style="10" customWidth="1"/>
    <col min="1017" max="1017" width="1.75" style="10" customWidth="1"/>
    <col min="1018" max="1018" width="18.75" style="10" customWidth="1"/>
    <col min="1019" max="1019" width="1.25" style="10" customWidth="1"/>
    <col min="1020" max="1020" width="1" style="10" customWidth="1"/>
    <col min="1021" max="1021" width="1.625" style="10" customWidth="1"/>
    <col min="1022" max="1022" width="13.75" style="10" bestFit="1" customWidth="1"/>
    <col min="1023" max="1023" width="18.25" style="10" bestFit="1" customWidth="1"/>
    <col min="1024" max="1024" width="16.25" style="10" customWidth="1"/>
    <col min="1025" max="1025" width="14.625" style="10" bestFit="1" customWidth="1"/>
    <col min="1026" max="1268" width="9.25" style="10"/>
    <col min="1269" max="1269" width="12.75" style="10" customWidth="1"/>
    <col min="1270" max="1270" width="52.625" style="10" customWidth="1"/>
    <col min="1271" max="1271" width="1" style="10" customWidth="1"/>
    <col min="1272" max="1272" width="18.75" style="10" customWidth="1"/>
    <col min="1273" max="1273" width="1.75" style="10" customWidth="1"/>
    <col min="1274" max="1274" width="18.75" style="10" customWidth="1"/>
    <col min="1275" max="1275" width="1.25" style="10" customWidth="1"/>
    <col min="1276" max="1276" width="1" style="10" customWidth="1"/>
    <col min="1277" max="1277" width="1.625" style="10" customWidth="1"/>
    <col min="1278" max="1278" width="13.75" style="10" bestFit="1" customWidth="1"/>
    <col min="1279" max="1279" width="18.25" style="10" bestFit="1" customWidth="1"/>
    <col min="1280" max="1280" width="16.25" style="10" customWidth="1"/>
    <col min="1281" max="1281" width="14.625" style="10" bestFit="1" customWidth="1"/>
    <col min="1282" max="1524" width="9.25" style="10"/>
    <col min="1525" max="1525" width="12.75" style="10" customWidth="1"/>
    <col min="1526" max="1526" width="52.625" style="10" customWidth="1"/>
    <col min="1527" max="1527" width="1" style="10" customWidth="1"/>
    <col min="1528" max="1528" width="18.75" style="10" customWidth="1"/>
    <col min="1529" max="1529" width="1.75" style="10" customWidth="1"/>
    <col min="1530" max="1530" width="18.75" style="10" customWidth="1"/>
    <col min="1531" max="1531" width="1.25" style="10" customWidth="1"/>
    <col min="1532" max="1532" width="1" style="10" customWidth="1"/>
    <col min="1533" max="1533" width="1.625" style="10" customWidth="1"/>
    <col min="1534" max="1534" width="13.75" style="10" bestFit="1" customWidth="1"/>
    <col min="1535" max="1535" width="18.25" style="10" bestFit="1" customWidth="1"/>
    <col min="1536" max="1536" width="16.25" style="10" customWidth="1"/>
    <col min="1537" max="1537" width="14.625" style="10" bestFit="1" customWidth="1"/>
    <col min="1538" max="1780" width="9.25" style="10"/>
    <col min="1781" max="1781" width="12.75" style="10" customWidth="1"/>
    <col min="1782" max="1782" width="52.625" style="10" customWidth="1"/>
    <col min="1783" max="1783" width="1" style="10" customWidth="1"/>
    <col min="1784" max="1784" width="18.75" style="10" customWidth="1"/>
    <col min="1785" max="1785" width="1.75" style="10" customWidth="1"/>
    <col min="1786" max="1786" width="18.75" style="10" customWidth="1"/>
    <col min="1787" max="1787" width="1.25" style="10" customWidth="1"/>
    <col min="1788" max="1788" width="1" style="10" customWidth="1"/>
    <col min="1789" max="1789" width="1.625" style="10" customWidth="1"/>
    <col min="1790" max="1790" width="13.75" style="10" bestFit="1" customWidth="1"/>
    <col min="1791" max="1791" width="18.25" style="10" bestFit="1" customWidth="1"/>
    <col min="1792" max="1792" width="16.25" style="10" customWidth="1"/>
    <col min="1793" max="1793" width="14.625" style="10" bestFit="1" customWidth="1"/>
    <col min="1794" max="2036" width="9.25" style="10"/>
    <col min="2037" max="2037" width="12.75" style="10" customWidth="1"/>
    <col min="2038" max="2038" width="52.625" style="10" customWidth="1"/>
    <col min="2039" max="2039" width="1" style="10" customWidth="1"/>
    <col min="2040" max="2040" width="18.75" style="10" customWidth="1"/>
    <col min="2041" max="2041" width="1.75" style="10" customWidth="1"/>
    <col min="2042" max="2042" width="18.75" style="10" customWidth="1"/>
    <col min="2043" max="2043" width="1.25" style="10" customWidth="1"/>
    <col min="2044" max="2044" width="1" style="10" customWidth="1"/>
    <col min="2045" max="2045" width="1.625" style="10" customWidth="1"/>
    <col min="2046" max="2046" width="13.75" style="10" bestFit="1" customWidth="1"/>
    <col min="2047" max="2047" width="18.25" style="10" bestFit="1" customWidth="1"/>
    <col min="2048" max="2048" width="16.25" style="10" customWidth="1"/>
    <col min="2049" max="2049" width="14.625" style="10" bestFit="1" customWidth="1"/>
    <col min="2050" max="2292" width="9.25" style="10"/>
    <col min="2293" max="2293" width="12.75" style="10" customWidth="1"/>
    <col min="2294" max="2294" width="52.625" style="10" customWidth="1"/>
    <col min="2295" max="2295" width="1" style="10" customWidth="1"/>
    <col min="2296" max="2296" width="18.75" style="10" customWidth="1"/>
    <col min="2297" max="2297" width="1.75" style="10" customWidth="1"/>
    <col min="2298" max="2298" width="18.75" style="10" customWidth="1"/>
    <col min="2299" max="2299" width="1.25" style="10" customWidth="1"/>
    <col min="2300" max="2300" width="1" style="10" customWidth="1"/>
    <col min="2301" max="2301" width="1.625" style="10" customWidth="1"/>
    <col min="2302" max="2302" width="13.75" style="10" bestFit="1" customWidth="1"/>
    <col min="2303" max="2303" width="18.25" style="10" bestFit="1" customWidth="1"/>
    <col min="2304" max="2304" width="16.25" style="10" customWidth="1"/>
    <col min="2305" max="2305" width="14.625" style="10" bestFit="1" customWidth="1"/>
    <col min="2306" max="2548" width="9.25" style="10"/>
    <col min="2549" max="2549" width="12.75" style="10" customWidth="1"/>
    <col min="2550" max="2550" width="52.625" style="10" customWidth="1"/>
    <col min="2551" max="2551" width="1" style="10" customWidth="1"/>
    <col min="2552" max="2552" width="18.75" style="10" customWidth="1"/>
    <col min="2553" max="2553" width="1.75" style="10" customWidth="1"/>
    <col min="2554" max="2554" width="18.75" style="10" customWidth="1"/>
    <col min="2555" max="2555" width="1.25" style="10" customWidth="1"/>
    <col min="2556" max="2556" width="1" style="10" customWidth="1"/>
    <col min="2557" max="2557" width="1.625" style="10" customWidth="1"/>
    <col min="2558" max="2558" width="13.75" style="10" bestFit="1" customWidth="1"/>
    <col min="2559" max="2559" width="18.25" style="10" bestFit="1" customWidth="1"/>
    <col min="2560" max="2560" width="16.25" style="10" customWidth="1"/>
    <col min="2561" max="2561" width="14.625" style="10" bestFit="1" customWidth="1"/>
    <col min="2562" max="2804" width="9.25" style="10"/>
    <col min="2805" max="2805" width="12.75" style="10" customWidth="1"/>
    <col min="2806" max="2806" width="52.625" style="10" customWidth="1"/>
    <col min="2807" max="2807" width="1" style="10" customWidth="1"/>
    <col min="2808" max="2808" width="18.75" style="10" customWidth="1"/>
    <col min="2809" max="2809" width="1.75" style="10" customWidth="1"/>
    <col min="2810" max="2810" width="18.75" style="10" customWidth="1"/>
    <col min="2811" max="2811" width="1.25" style="10" customWidth="1"/>
    <col min="2812" max="2812" width="1" style="10" customWidth="1"/>
    <col min="2813" max="2813" width="1.625" style="10" customWidth="1"/>
    <col min="2814" max="2814" width="13.75" style="10" bestFit="1" customWidth="1"/>
    <col min="2815" max="2815" width="18.25" style="10" bestFit="1" customWidth="1"/>
    <col min="2816" max="2816" width="16.25" style="10" customWidth="1"/>
    <col min="2817" max="2817" width="14.625" style="10" bestFit="1" customWidth="1"/>
    <col min="2818" max="3060" width="9.25" style="10"/>
    <col min="3061" max="3061" width="12.75" style="10" customWidth="1"/>
    <col min="3062" max="3062" width="52.625" style="10" customWidth="1"/>
    <col min="3063" max="3063" width="1" style="10" customWidth="1"/>
    <col min="3064" max="3064" width="18.75" style="10" customWidth="1"/>
    <col min="3065" max="3065" width="1.75" style="10" customWidth="1"/>
    <col min="3066" max="3066" width="18.75" style="10" customWidth="1"/>
    <col min="3067" max="3067" width="1.25" style="10" customWidth="1"/>
    <col min="3068" max="3068" width="1" style="10" customWidth="1"/>
    <col min="3069" max="3069" width="1.625" style="10" customWidth="1"/>
    <col min="3070" max="3070" width="13.75" style="10" bestFit="1" customWidth="1"/>
    <col min="3071" max="3071" width="18.25" style="10" bestFit="1" customWidth="1"/>
    <col min="3072" max="3072" width="16.25" style="10" customWidth="1"/>
    <col min="3073" max="3073" width="14.625" style="10" bestFit="1" customWidth="1"/>
    <col min="3074" max="3316" width="9.25" style="10"/>
    <col min="3317" max="3317" width="12.75" style="10" customWidth="1"/>
    <col min="3318" max="3318" width="52.625" style="10" customWidth="1"/>
    <col min="3319" max="3319" width="1" style="10" customWidth="1"/>
    <col min="3320" max="3320" width="18.75" style="10" customWidth="1"/>
    <col min="3321" max="3321" width="1.75" style="10" customWidth="1"/>
    <col min="3322" max="3322" width="18.75" style="10" customWidth="1"/>
    <col min="3323" max="3323" width="1.25" style="10" customWidth="1"/>
    <col min="3324" max="3324" width="1" style="10" customWidth="1"/>
    <col min="3325" max="3325" width="1.625" style="10" customWidth="1"/>
    <col min="3326" max="3326" width="13.75" style="10" bestFit="1" customWidth="1"/>
    <col min="3327" max="3327" width="18.25" style="10" bestFit="1" customWidth="1"/>
    <col min="3328" max="3328" width="16.25" style="10" customWidth="1"/>
    <col min="3329" max="3329" width="14.625" style="10" bestFit="1" customWidth="1"/>
    <col min="3330" max="3572" width="9.25" style="10"/>
    <col min="3573" max="3573" width="12.75" style="10" customWidth="1"/>
    <col min="3574" max="3574" width="52.625" style="10" customWidth="1"/>
    <col min="3575" max="3575" width="1" style="10" customWidth="1"/>
    <col min="3576" max="3576" width="18.75" style="10" customWidth="1"/>
    <col min="3577" max="3577" width="1.75" style="10" customWidth="1"/>
    <col min="3578" max="3578" width="18.75" style="10" customWidth="1"/>
    <col min="3579" max="3579" width="1.25" style="10" customWidth="1"/>
    <col min="3580" max="3580" width="1" style="10" customWidth="1"/>
    <col min="3581" max="3581" width="1.625" style="10" customWidth="1"/>
    <col min="3582" max="3582" width="13.75" style="10" bestFit="1" customWidth="1"/>
    <col min="3583" max="3583" width="18.25" style="10" bestFit="1" customWidth="1"/>
    <col min="3584" max="3584" width="16.25" style="10" customWidth="1"/>
    <col min="3585" max="3585" width="14.625" style="10" bestFit="1" customWidth="1"/>
    <col min="3586" max="3828" width="9.25" style="10"/>
    <col min="3829" max="3829" width="12.75" style="10" customWidth="1"/>
    <col min="3830" max="3830" width="52.625" style="10" customWidth="1"/>
    <col min="3831" max="3831" width="1" style="10" customWidth="1"/>
    <col min="3832" max="3832" width="18.75" style="10" customWidth="1"/>
    <col min="3833" max="3833" width="1.75" style="10" customWidth="1"/>
    <col min="3834" max="3834" width="18.75" style="10" customWidth="1"/>
    <col min="3835" max="3835" width="1.25" style="10" customWidth="1"/>
    <col min="3836" max="3836" width="1" style="10" customWidth="1"/>
    <col min="3837" max="3837" width="1.625" style="10" customWidth="1"/>
    <col min="3838" max="3838" width="13.75" style="10" bestFit="1" customWidth="1"/>
    <col min="3839" max="3839" width="18.25" style="10" bestFit="1" customWidth="1"/>
    <col min="3840" max="3840" width="16.25" style="10" customWidth="1"/>
    <col min="3841" max="3841" width="14.625" style="10" bestFit="1" customWidth="1"/>
    <col min="3842" max="4084" width="9.25" style="10"/>
    <col min="4085" max="4085" width="12.75" style="10" customWidth="1"/>
    <col min="4086" max="4086" width="52.625" style="10" customWidth="1"/>
    <col min="4087" max="4087" width="1" style="10" customWidth="1"/>
    <col min="4088" max="4088" width="18.75" style="10" customWidth="1"/>
    <col min="4089" max="4089" width="1.75" style="10" customWidth="1"/>
    <col min="4090" max="4090" width="18.75" style="10" customWidth="1"/>
    <col min="4091" max="4091" width="1.25" style="10" customWidth="1"/>
    <col min="4092" max="4092" width="1" style="10" customWidth="1"/>
    <col min="4093" max="4093" width="1.625" style="10" customWidth="1"/>
    <col min="4094" max="4094" width="13.75" style="10" bestFit="1" customWidth="1"/>
    <col min="4095" max="4095" width="18.25" style="10" bestFit="1" customWidth="1"/>
    <col min="4096" max="4096" width="16.25" style="10" customWidth="1"/>
    <col min="4097" max="4097" width="14.625" style="10" bestFit="1" customWidth="1"/>
    <col min="4098" max="4340" width="9.25" style="10"/>
    <col min="4341" max="4341" width="12.75" style="10" customWidth="1"/>
    <col min="4342" max="4342" width="52.625" style="10" customWidth="1"/>
    <col min="4343" max="4343" width="1" style="10" customWidth="1"/>
    <col min="4344" max="4344" width="18.75" style="10" customWidth="1"/>
    <col min="4345" max="4345" width="1.75" style="10" customWidth="1"/>
    <col min="4346" max="4346" width="18.75" style="10" customWidth="1"/>
    <col min="4347" max="4347" width="1.25" style="10" customWidth="1"/>
    <col min="4348" max="4348" width="1" style="10" customWidth="1"/>
    <col min="4349" max="4349" width="1.625" style="10" customWidth="1"/>
    <col min="4350" max="4350" width="13.75" style="10" bestFit="1" customWidth="1"/>
    <col min="4351" max="4351" width="18.25" style="10" bestFit="1" customWidth="1"/>
    <col min="4352" max="4352" width="16.25" style="10" customWidth="1"/>
    <col min="4353" max="4353" width="14.625" style="10" bestFit="1" customWidth="1"/>
    <col min="4354" max="4596" width="9.25" style="10"/>
    <col min="4597" max="4597" width="12.75" style="10" customWidth="1"/>
    <col min="4598" max="4598" width="52.625" style="10" customWidth="1"/>
    <col min="4599" max="4599" width="1" style="10" customWidth="1"/>
    <col min="4600" max="4600" width="18.75" style="10" customWidth="1"/>
    <col min="4601" max="4601" width="1.75" style="10" customWidth="1"/>
    <col min="4602" max="4602" width="18.75" style="10" customWidth="1"/>
    <col min="4603" max="4603" width="1.25" style="10" customWidth="1"/>
    <col min="4604" max="4604" width="1" style="10" customWidth="1"/>
    <col min="4605" max="4605" width="1.625" style="10" customWidth="1"/>
    <col min="4606" max="4606" width="13.75" style="10" bestFit="1" customWidth="1"/>
    <col min="4607" max="4607" width="18.25" style="10" bestFit="1" customWidth="1"/>
    <col min="4608" max="4608" width="16.25" style="10" customWidth="1"/>
    <col min="4609" max="4609" width="14.625" style="10" bestFit="1" customWidth="1"/>
    <col min="4610" max="4852" width="9.25" style="10"/>
    <col min="4853" max="4853" width="12.75" style="10" customWidth="1"/>
    <col min="4854" max="4854" width="52.625" style="10" customWidth="1"/>
    <col min="4855" max="4855" width="1" style="10" customWidth="1"/>
    <col min="4856" max="4856" width="18.75" style="10" customWidth="1"/>
    <col min="4857" max="4857" width="1.75" style="10" customWidth="1"/>
    <col min="4858" max="4858" width="18.75" style="10" customWidth="1"/>
    <col min="4859" max="4859" width="1.25" style="10" customWidth="1"/>
    <col min="4860" max="4860" width="1" style="10" customWidth="1"/>
    <col min="4861" max="4861" width="1.625" style="10" customWidth="1"/>
    <col min="4862" max="4862" width="13.75" style="10" bestFit="1" customWidth="1"/>
    <col min="4863" max="4863" width="18.25" style="10" bestFit="1" customWidth="1"/>
    <col min="4864" max="4864" width="16.25" style="10" customWidth="1"/>
    <col min="4865" max="4865" width="14.625" style="10" bestFit="1" customWidth="1"/>
    <col min="4866" max="5108" width="9.25" style="10"/>
    <col min="5109" max="5109" width="12.75" style="10" customWidth="1"/>
    <col min="5110" max="5110" width="52.625" style="10" customWidth="1"/>
    <col min="5111" max="5111" width="1" style="10" customWidth="1"/>
    <col min="5112" max="5112" width="18.75" style="10" customWidth="1"/>
    <col min="5113" max="5113" width="1.75" style="10" customWidth="1"/>
    <col min="5114" max="5114" width="18.75" style="10" customWidth="1"/>
    <col min="5115" max="5115" width="1.25" style="10" customWidth="1"/>
    <col min="5116" max="5116" width="1" style="10" customWidth="1"/>
    <col min="5117" max="5117" width="1.625" style="10" customWidth="1"/>
    <col min="5118" max="5118" width="13.75" style="10" bestFit="1" customWidth="1"/>
    <col min="5119" max="5119" width="18.25" style="10" bestFit="1" customWidth="1"/>
    <col min="5120" max="5120" width="16.25" style="10" customWidth="1"/>
    <col min="5121" max="5121" width="14.625" style="10" bestFit="1" customWidth="1"/>
    <col min="5122" max="5364" width="9.25" style="10"/>
    <col min="5365" max="5365" width="12.75" style="10" customWidth="1"/>
    <col min="5366" max="5366" width="52.625" style="10" customWidth="1"/>
    <col min="5367" max="5367" width="1" style="10" customWidth="1"/>
    <col min="5368" max="5368" width="18.75" style="10" customWidth="1"/>
    <col min="5369" max="5369" width="1.75" style="10" customWidth="1"/>
    <col min="5370" max="5370" width="18.75" style="10" customWidth="1"/>
    <col min="5371" max="5371" width="1.25" style="10" customWidth="1"/>
    <col min="5372" max="5372" width="1" style="10" customWidth="1"/>
    <col min="5373" max="5373" width="1.625" style="10" customWidth="1"/>
    <col min="5374" max="5374" width="13.75" style="10" bestFit="1" customWidth="1"/>
    <col min="5375" max="5375" width="18.25" style="10" bestFit="1" customWidth="1"/>
    <col min="5376" max="5376" width="16.25" style="10" customWidth="1"/>
    <col min="5377" max="5377" width="14.625" style="10" bestFit="1" customWidth="1"/>
    <col min="5378" max="5620" width="9.25" style="10"/>
    <col min="5621" max="5621" width="12.75" style="10" customWidth="1"/>
    <col min="5622" max="5622" width="52.625" style="10" customWidth="1"/>
    <col min="5623" max="5623" width="1" style="10" customWidth="1"/>
    <col min="5624" max="5624" width="18.75" style="10" customWidth="1"/>
    <col min="5625" max="5625" width="1.75" style="10" customWidth="1"/>
    <col min="5626" max="5626" width="18.75" style="10" customWidth="1"/>
    <col min="5627" max="5627" width="1.25" style="10" customWidth="1"/>
    <col min="5628" max="5628" width="1" style="10" customWidth="1"/>
    <col min="5629" max="5629" width="1.625" style="10" customWidth="1"/>
    <col min="5630" max="5630" width="13.75" style="10" bestFit="1" customWidth="1"/>
    <col min="5631" max="5631" width="18.25" style="10" bestFit="1" customWidth="1"/>
    <col min="5632" max="5632" width="16.25" style="10" customWidth="1"/>
    <col min="5633" max="5633" width="14.625" style="10" bestFit="1" customWidth="1"/>
    <col min="5634" max="5876" width="9.25" style="10"/>
    <col min="5877" max="5877" width="12.75" style="10" customWidth="1"/>
    <col min="5878" max="5878" width="52.625" style="10" customWidth="1"/>
    <col min="5879" max="5879" width="1" style="10" customWidth="1"/>
    <col min="5880" max="5880" width="18.75" style="10" customWidth="1"/>
    <col min="5881" max="5881" width="1.75" style="10" customWidth="1"/>
    <col min="5882" max="5882" width="18.75" style="10" customWidth="1"/>
    <col min="5883" max="5883" width="1.25" style="10" customWidth="1"/>
    <col min="5884" max="5884" width="1" style="10" customWidth="1"/>
    <col min="5885" max="5885" width="1.625" style="10" customWidth="1"/>
    <col min="5886" max="5886" width="13.75" style="10" bestFit="1" customWidth="1"/>
    <col min="5887" max="5887" width="18.25" style="10" bestFit="1" customWidth="1"/>
    <col min="5888" max="5888" width="16.25" style="10" customWidth="1"/>
    <col min="5889" max="5889" width="14.625" style="10" bestFit="1" customWidth="1"/>
    <col min="5890" max="6132" width="9.25" style="10"/>
    <col min="6133" max="6133" width="12.75" style="10" customWidth="1"/>
    <col min="6134" max="6134" width="52.625" style="10" customWidth="1"/>
    <col min="6135" max="6135" width="1" style="10" customWidth="1"/>
    <col min="6136" max="6136" width="18.75" style="10" customWidth="1"/>
    <col min="6137" max="6137" width="1.75" style="10" customWidth="1"/>
    <col min="6138" max="6138" width="18.75" style="10" customWidth="1"/>
    <col min="6139" max="6139" width="1.25" style="10" customWidth="1"/>
    <col min="6140" max="6140" width="1" style="10" customWidth="1"/>
    <col min="6141" max="6141" width="1.625" style="10" customWidth="1"/>
    <col min="6142" max="6142" width="13.75" style="10" bestFit="1" customWidth="1"/>
    <col min="6143" max="6143" width="18.25" style="10" bestFit="1" customWidth="1"/>
    <col min="6144" max="6144" width="16.25" style="10" customWidth="1"/>
    <col min="6145" max="6145" width="14.625" style="10" bestFit="1" customWidth="1"/>
    <col min="6146" max="6388" width="9.25" style="10"/>
    <col min="6389" max="6389" width="12.75" style="10" customWidth="1"/>
    <col min="6390" max="6390" width="52.625" style="10" customWidth="1"/>
    <col min="6391" max="6391" width="1" style="10" customWidth="1"/>
    <col min="6392" max="6392" width="18.75" style="10" customWidth="1"/>
    <col min="6393" max="6393" width="1.75" style="10" customWidth="1"/>
    <col min="6394" max="6394" width="18.75" style="10" customWidth="1"/>
    <col min="6395" max="6395" width="1.25" style="10" customWidth="1"/>
    <col min="6396" max="6396" width="1" style="10" customWidth="1"/>
    <col min="6397" max="6397" width="1.625" style="10" customWidth="1"/>
    <col min="6398" max="6398" width="13.75" style="10" bestFit="1" customWidth="1"/>
    <col min="6399" max="6399" width="18.25" style="10" bestFit="1" customWidth="1"/>
    <col min="6400" max="6400" width="16.25" style="10" customWidth="1"/>
    <col min="6401" max="6401" width="14.625" style="10" bestFit="1" customWidth="1"/>
    <col min="6402" max="6644" width="9.25" style="10"/>
    <col min="6645" max="6645" width="12.75" style="10" customWidth="1"/>
    <col min="6646" max="6646" width="52.625" style="10" customWidth="1"/>
    <col min="6647" max="6647" width="1" style="10" customWidth="1"/>
    <col min="6648" max="6648" width="18.75" style="10" customWidth="1"/>
    <col min="6649" max="6649" width="1.75" style="10" customWidth="1"/>
    <col min="6650" max="6650" width="18.75" style="10" customWidth="1"/>
    <col min="6651" max="6651" width="1.25" style="10" customWidth="1"/>
    <col min="6652" max="6652" width="1" style="10" customWidth="1"/>
    <col min="6653" max="6653" width="1.625" style="10" customWidth="1"/>
    <col min="6654" max="6654" width="13.75" style="10" bestFit="1" customWidth="1"/>
    <col min="6655" max="6655" width="18.25" style="10" bestFit="1" customWidth="1"/>
    <col min="6656" max="6656" width="16.25" style="10" customWidth="1"/>
    <col min="6657" max="6657" width="14.625" style="10" bestFit="1" customWidth="1"/>
    <col min="6658" max="6900" width="9.25" style="10"/>
    <col min="6901" max="6901" width="12.75" style="10" customWidth="1"/>
    <col min="6902" max="6902" width="52.625" style="10" customWidth="1"/>
    <col min="6903" max="6903" width="1" style="10" customWidth="1"/>
    <col min="6904" max="6904" width="18.75" style="10" customWidth="1"/>
    <col min="6905" max="6905" width="1.75" style="10" customWidth="1"/>
    <col min="6906" max="6906" width="18.75" style="10" customWidth="1"/>
    <col min="6907" max="6907" width="1.25" style="10" customWidth="1"/>
    <col min="6908" max="6908" width="1" style="10" customWidth="1"/>
    <col min="6909" max="6909" width="1.625" style="10" customWidth="1"/>
    <col min="6910" max="6910" width="13.75" style="10" bestFit="1" customWidth="1"/>
    <col min="6911" max="6911" width="18.25" style="10" bestFit="1" customWidth="1"/>
    <col min="6912" max="6912" width="16.25" style="10" customWidth="1"/>
    <col min="6913" max="6913" width="14.625" style="10" bestFit="1" customWidth="1"/>
    <col min="6914" max="7156" width="9.25" style="10"/>
    <col min="7157" max="7157" width="12.75" style="10" customWidth="1"/>
    <col min="7158" max="7158" width="52.625" style="10" customWidth="1"/>
    <col min="7159" max="7159" width="1" style="10" customWidth="1"/>
    <col min="7160" max="7160" width="18.75" style="10" customWidth="1"/>
    <col min="7161" max="7161" width="1.75" style="10" customWidth="1"/>
    <col min="7162" max="7162" width="18.75" style="10" customWidth="1"/>
    <col min="7163" max="7163" width="1.25" style="10" customWidth="1"/>
    <col min="7164" max="7164" width="1" style="10" customWidth="1"/>
    <col min="7165" max="7165" width="1.625" style="10" customWidth="1"/>
    <col min="7166" max="7166" width="13.75" style="10" bestFit="1" customWidth="1"/>
    <col min="7167" max="7167" width="18.25" style="10" bestFit="1" customWidth="1"/>
    <col min="7168" max="7168" width="16.25" style="10" customWidth="1"/>
    <col min="7169" max="7169" width="14.625" style="10" bestFit="1" customWidth="1"/>
    <col min="7170" max="7412" width="9.25" style="10"/>
    <col min="7413" max="7413" width="12.75" style="10" customWidth="1"/>
    <col min="7414" max="7414" width="52.625" style="10" customWidth="1"/>
    <col min="7415" max="7415" width="1" style="10" customWidth="1"/>
    <col min="7416" max="7416" width="18.75" style="10" customWidth="1"/>
    <col min="7417" max="7417" width="1.75" style="10" customWidth="1"/>
    <col min="7418" max="7418" width="18.75" style="10" customWidth="1"/>
    <col min="7419" max="7419" width="1.25" style="10" customWidth="1"/>
    <col min="7420" max="7420" width="1" style="10" customWidth="1"/>
    <col min="7421" max="7421" width="1.625" style="10" customWidth="1"/>
    <col min="7422" max="7422" width="13.75" style="10" bestFit="1" customWidth="1"/>
    <col min="7423" max="7423" width="18.25" style="10" bestFit="1" customWidth="1"/>
    <col min="7424" max="7424" width="16.25" style="10" customWidth="1"/>
    <col min="7425" max="7425" width="14.625" style="10" bestFit="1" customWidth="1"/>
    <col min="7426" max="7668" width="9.25" style="10"/>
    <col min="7669" max="7669" width="12.75" style="10" customWidth="1"/>
    <col min="7670" max="7670" width="52.625" style="10" customWidth="1"/>
    <col min="7671" max="7671" width="1" style="10" customWidth="1"/>
    <col min="7672" max="7672" width="18.75" style="10" customWidth="1"/>
    <col min="7673" max="7673" width="1.75" style="10" customWidth="1"/>
    <col min="7674" max="7674" width="18.75" style="10" customWidth="1"/>
    <col min="7675" max="7675" width="1.25" style="10" customWidth="1"/>
    <col min="7676" max="7676" width="1" style="10" customWidth="1"/>
    <col min="7677" max="7677" width="1.625" style="10" customWidth="1"/>
    <col min="7678" max="7678" width="13.75" style="10" bestFit="1" customWidth="1"/>
    <col min="7679" max="7679" width="18.25" style="10" bestFit="1" customWidth="1"/>
    <col min="7680" max="7680" width="16.25" style="10" customWidth="1"/>
    <col min="7681" max="7681" width="14.625" style="10" bestFit="1" customWidth="1"/>
    <col min="7682" max="7924" width="9.25" style="10"/>
    <col min="7925" max="7925" width="12.75" style="10" customWidth="1"/>
    <col min="7926" max="7926" width="52.625" style="10" customWidth="1"/>
    <col min="7927" max="7927" width="1" style="10" customWidth="1"/>
    <col min="7928" max="7928" width="18.75" style="10" customWidth="1"/>
    <col min="7929" max="7929" width="1.75" style="10" customWidth="1"/>
    <col min="7930" max="7930" width="18.75" style="10" customWidth="1"/>
    <col min="7931" max="7931" width="1.25" style="10" customWidth="1"/>
    <col min="7932" max="7932" width="1" style="10" customWidth="1"/>
    <col min="7933" max="7933" width="1.625" style="10" customWidth="1"/>
    <col min="7934" max="7934" width="13.75" style="10" bestFit="1" customWidth="1"/>
    <col min="7935" max="7935" width="18.25" style="10" bestFit="1" customWidth="1"/>
    <col min="7936" max="7936" width="16.25" style="10" customWidth="1"/>
    <col min="7937" max="7937" width="14.625" style="10" bestFit="1" customWidth="1"/>
    <col min="7938" max="8180" width="9.25" style="10"/>
    <col min="8181" max="8181" width="12.75" style="10" customWidth="1"/>
    <col min="8182" max="8182" width="52.625" style="10" customWidth="1"/>
    <col min="8183" max="8183" width="1" style="10" customWidth="1"/>
    <col min="8184" max="8184" width="18.75" style="10" customWidth="1"/>
    <col min="8185" max="8185" width="1.75" style="10" customWidth="1"/>
    <col min="8186" max="8186" width="18.75" style="10" customWidth="1"/>
    <col min="8187" max="8187" width="1.25" style="10" customWidth="1"/>
    <col min="8188" max="8188" width="1" style="10" customWidth="1"/>
    <col min="8189" max="8189" width="1.625" style="10" customWidth="1"/>
    <col min="8190" max="8190" width="13.75" style="10" bestFit="1" customWidth="1"/>
    <col min="8191" max="8191" width="18.25" style="10" bestFit="1" customWidth="1"/>
    <col min="8192" max="8192" width="16.25" style="10" customWidth="1"/>
    <col min="8193" max="8193" width="14.625" style="10" bestFit="1" customWidth="1"/>
    <col min="8194" max="8436" width="9.25" style="10"/>
    <col min="8437" max="8437" width="12.75" style="10" customWidth="1"/>
    <col min="8438" max="8438" width="52.625" style="10" customWidth="1"/>
    <col min="8439" max="8439" width="1" style="10" customWidth="1"/>
    <col min="8440" max="8440" width="18.75" style="10" customWidth="1"/>
    <col min="8441" max="8441" width="1.75" style="10" customWidth="1"/>
    <col min="8442" max="8442" width="18.75" style="10" customWidth="1"/>
    <col min="8443" max="8443" width="1.25" style="10" customWidth="1"/>
    <col min="8444" max="8444" width="1" style="10" customWidth="1"/>
    <col min="8445" max="8445" width="1.625" style="10" customWidth="1"/>
    <col min="8446" max="8446" width="13.75" style="10" bestFit="1" customWidth="1"/>
    <col min="8447" max="8447" width="18.25" style="10" bestFit="1" customWidth="1"/>
    <col min="8448" max="8448" width="16.25" style="10" customWidth="1"/>
    <col min="8449" max="8449" width="14.625" style="10" bestFit="1" customWidth="1"/>
    <col min="8450" max="8692" width="9.25" style="10"/>
    <col min="8693" max="8693" width="12.75" style="10" customWidth="1"/>
    <col min="8694" max="8694" width="52.625" style="10" customWidth="1"/>
    <col min="8695" max="8695" width="1" style="10" customWidth="1"/>
    <col min="8696" max="8696" width="18.75" style="10" customWidth="1"/>
    <col min="8697" max="8697" width="1.75" style="10" customWidth="1"/>
    <col min="8698" max="8698" width="18.75" style="10" customWidth="1"/>
    <col min="8699" max="8699" width="1.25" style="10" customWidth="1"/>
    <col min="8700" max="8700" width="1" style="10" customWidth="1"/>
    <col min="8701" max="8701" width="1.625" style="10" customWidth="1"/>
    <col min="8702" max="8702" width="13.75" style="10" bestFit="1" customWidth="1"/>
    <col min="8703" max="8703" width="18.25" style="10" bestFit="1" customWidth="1"/>
    <col min="8704" max="8704" width="16.25" style="10" customWidth="1"/>
    <col min="8705" max="8705" width="14.625" style="10" bestFit="1" customWidth="1"/>
    <col min="8706" max="8948" width="9.25" style="10"/>
    <col min="8949" max="8949" width="12.75" style="10" customWidth="1"/>
    <col min="8950" max="8950" width="52.625" style="10" customWidth="1"/>
    <col min="8951" max="8951" width="1" style="10" customWidth="1"/>
    <col min="8952" max="8952" width="18.75" style="10" customWidth="1"/>
    <col min="8953" max="8953" width="1.75" style="10" customWidth="1"/>
    <col min="8954" max="8954" width="18.75" style="10" customWidth="1"/>
    <col min="8955" max="8955" width="1.25" style="10" customWidth="1"/>
    <col min="8956" max="8956" width="1" style="10" customWidth="1"/>
    <col min="8957" max="8957" width="1.625" style="10" customWidth="1"/>
    <col min="8958" max="8958" width="13.75" style="10" bestFit="1" customWidth="1"/>
    <col min="8959" max="8959" width="18.25" style="10" bestFit="1" customWidth="1"/>
    <col min="8960" max="8960" width="16.25" style="10" customWidth="1"/>
    <col min="8961" max="8961" width="14.625" style="10" bestFit="1" customWidth="1"/>
    <col min="8962" max="9204" width="9.25" style="10"/>
    <col min="9205" max="9205" width="12.75" style="10" customWidth="1"/>
    <col min="9206" max="9206" width="52.625" style="10" customWidth="1"/>
    <col min="9207" max="9207" width="1" style="10" customWidth="1"/>
    <col min="9208" max="9208" width="18.75" style="10" customWidth="1"/>
    <col min="9209" max="9209" width="1.75" style="10" customWidth="1"/>
    <col min="9210" max="9210" width="18.75" style="10" customWidth="1"/>
    <col min="9211" max="9211" width="1.25" style="10" customWidth="1"/>
    <col min="9212" max="9212" width="1" style="10" customWidth="1"/>
    <col min="9213" max="9213" width="1.625" style="10" customWidth="1"/>
    <col min="9214" max="9214" width="13.75" style="10" bestFit="1" customWidth="1"/>
    <col min="9215" max="9215" width="18.25" style="10" bestFit="1" customWidth="1"/>
    <col min="9216" max="9216" width="16.25" style="10" customWidth="1"/>
    <col min="9217" max="9217" width="14.625" style="10" bestFit="1" customWidth="1"/>
    <col min="9218" max="9460" width="9.25" style="10"/>
    <col min="9461" max="9461" width="12.75" style="10" customWidth="1"/>
    <col min="9462" max="9462" width="52.625" style="10" customWidth="1"/>
    <col min="9463" max="9463" width="1" style="10" customWidth="1"/>
    <col min="9464" max="9464" width="18.75" style="10" customWidth="1"/>
    <col min="9465" max="9465" width="1.75" style="10" customWidth="1"/>
    <col min="9466" max="9466" width="18.75" style="10" customWidth="1"/>
    <col min="9467" max="9467" width="1.25" style="10" customWidth="1"/>
    <col min="9468" max="9468" width="1" style="10" customWidth="1"/>
    <col min="9469" max="9469" width="1.625" style="10" customWidth="1"/>
    <col min="9470" max="9470" width="13.75" style="10" bestFit="1" customWidth="1"/>
    <col min="9471" max="9471" width="18.25" style="10" bestFit="1" customWidth="1"/>
    <col min="9472" max="9472" width="16.25" style="10" customWidth="1"/>
    <col min="9473" max="9473" width="14.625" style="10" bestFit="1" customWidth="1"/>
    <col min="9474" max="9716" width="9.25" style="10"/>
    <col min="9717" max="9717" width="12.75" style="10" customWidth="1"/>
    <col min="9718" max="9718" width="52.625" style="10" customWidth="1"/>
    <col min="9719" max="9719" width="1" style="10" customWidth="1"/>
    <col min="9720" max="9720" width="18.75" style="10" customWidth="1"/>
    <col min="9721" max="9721" width="1.75" style="10" customWidth="1"/>
    <col min="9722" max="9722" width="18.75" style="10" customWidth="1"/>
    <col min="9723" max="9723" width="1.25" style="10" customWidth="1"/>
    <col min="9724" max="9724" width="1" style="10" customWidth="1"/>
    <col min="9725" max="9725" width="1.625" style="10" customWidth="1"/>
    <col min="9726" max="9726" width="13.75" style="10" bestFit="1" customWidth="1"/>
    <col min="9727" max="9727" width="18.25" style="10" bestFit="1" customWidth="1"/>
    <col min="9728" max="9728" width="16.25" style="10" customWidth="1"/>
    <col min="9729" max="9729" width="14.625" style="10" bestFit="1" customWidth="1"/>
    <col min="9730" max="9972" width="9.25" style="10"/>
    <col min="9973" max="9973" width="12.75" style="10" customWidth="1"/>
    <col min="9974" max="9974" width="52.625" style="10" customWidth="1"/>
    <col min="9975" max="9975" width="1" style="10" customWidth="1"/>
    <col min="9976" max="9976" width="18.75" style="10" customWidth="1"/>
    <col min="9977" max="9977" width="1.75" style="10" customWidth="1"/>
    <col min="9978" max="9978" width="18.75" style="10" customWidth="1"/>
    <col min="9979" max="9979" width="1.25" style="10" customWidth="1"/>
    <col min="9980" max="9980" width="1" style="10" customWidth="1"/>
    <col min="9981" max="9981" width="1.625" style="10" customWidth="1"/>
    <col min="9982" max="9982" width="13.75" style="10" bestFit="1" customWidth="1"/>
    <col min="9983" max="9983" width="18.25" style="10" bestFit="1" customWidth="1"/>
    <col min="9984" max="9984" width="16.25" style="10" customWidth="1"/>
    <col min="9985" max="9985" width="14.625" style="10" bestFit="1" customWidth="1"/>
    <col min="9986" max="10228" width="9.25" style="10"/>
    <col min="10229" max="10229" width="12.75" style="10" customWidth="1"/>
    <col min="10230" max="10230" width="52.625" style="10" customWidth="1"/>
    <col min="10231" max="10231" width="1" style="10" customWidth="1"/>
    <col min="10232" max="10232" width="18.75" style="10" customWidth="1"/>
    <col min="10233" max="10233" width="1.75" style="10" customWidth="1"/>
    <col min="10234" max="10234" width="18.75" style="10" customWidth="1"/>
    <col min="10235" max="10235" width="1.25" style="10" customWidth="1"/>
    <col min="10236" max="10236" width="1" style="10" customWidth="1"/>
    <col min="10237" max="10237" width="1.625" style="10" customWidth="1"/>
    <col min="10238" max="10238" width="13.75" style="10" bestFit="1" customWidth="1"/>
    <col min="10239" max="10239" width="18.25" style="10" bestFit="1" customWidth="1"/>
    <col min="10240" max="10240" width="16.25" style="10" customWidth="1"/>
    <col min="10241" max="10241" width="14.625" style="10" bestFit="1" customWidth="1"/>
    <col min="10242" max="10484" width="9.25" style="10"/>
    <col min="10485" max="10485" width="12.75" style="10" customWidth="1"/>
    <col min="10486" max="10486" width="52.625" style="10" customWidth="1"/>
    <col min="10487" max="10487" width="1" style="10" customWidth="1"/>
    <col min="10488" max="10488" width="18.75" style="10" customWidth="1"/>
    <col min="10489" max="10489" width="1.75" style="10" customWidth="1"/>
    <col min="10490" max="10490" width="18.75" style="10" customWidth="1"/>
    <col min="10491" max="10491" width="1.25" style="10" customWidth="1"/>
    <col min="10492" max="10492" width="1" style="10" customWidth="1"/>
    <col min="10493" max="10493" width="1.625" style="10" customWidth="1"/>
    <col min="10494" max="10494" width="13.75" style="10" bestFit="1" customWidth="1"/>
    <col min="10495" max="10495" width="18.25" style="10" bestFit="1" customWidth="1"/>
    <col min="10496" max="10496" width="16.25" style="10" customWidth="1"/>
    <col min="10497" max="10497" width="14.625" style="10" bestFit="1" customWidth="1"/>
    <col min="10498" max="10740" width="9.25" style="10"/>
    <col min="10741" max="10741" width="12.75" style="10" customWidth="1"/>
    <col min="10742" max="10742" width="52.625" style="10" customWidth="1"/>
    <col min="10743" max="10743" width="1" style="10" customWidth="1"/>
    <col min="10744" max="10744" width="18.75" style="10" customWidth="1"/>
    <col min="10745" max="10745" width="1.75" style="10" customWidth="1"/>
    <col min="10746" max="10746" width="18.75" style="10" customWidth="1"/>
    <col min="10747" max="10747" width="1.25" style="10" customWidth="1"/>
    <col min="10748" max="10748" width="1" style="10" customWidth="1"/>
    <col min="10749" max="10749" width="1.625" style="10" customWidth="1"/>
    <col min="10750" max="10750" width="13.75" style="10" bestFit="1" customWidth="1"/>
    <col min="10751" max="10751" width="18.25" style="10" bestFit="1" customWidth="1"/>
    <col min="10752" max="10752" width="16.25" style="10" customWidth="1"/>
    <col min="10753" max="10753" width="14.625" style="10" bestFit="1" customWidth="1"/>
    <col min="10754" max="10996" width="9.25" style="10"/>
    <col min="10997" max="10997" width="12.75" style="10" customWidth="1"/>
    <col min="10998" max="10998" width="52.625" style="10" customWidth="1"/>
    <col min="10999" max="10999" width="1" style="10" customWidth="1"/>
    <col min="11000" max="11000" width="18.75" style="10" customWidth="1"/>
    <col min="11001" max="11001" width="1.75" style="10" customWidth="1"/>
    <col min="11002" max="11002" width="18.75" style="10" customWidth="1"/>
    <col min="11003" max="11003" width="1.25" style="10" customWidth="1"/>
    <col min="11004" max="11004" width="1" style="10" customWidth="1"/>
    <col min="11005" max="11005" width="1.625" style="10" customWidth="1"/>
    <col min="11006" max="11006" width="13.75" style="10" bestFit="1" customWidth="1"/>
    <col min="11007" max="11007" width="18.25" style="10" bestFit="1" customWidth="1"/>
    <col min="11008" max="11008" width="16.25" style="10" customWidth="1"/>
    <col min="11009" max="11009" width="14.625" style="10" bestFit="1" customWidth="1"/>
    <col min="11010" max="11252" width="9.25" style="10"/>
    <col min="11253" max="11253" width="12.75" style="10" customWidth="1"/>
    <col min="11254" max="11254" width="52.625" style="10" customWidth="1"/>
    <col min="11255" max="11255" width="1" style="10" customWidth="1"/>
    <col min="11256" max="11256" width="18.75" style="10" customWidth="1"/>
    <col min="11257" max="11257" width="1.75" style="10" customWidth="1"/>
    <col min="11258" max="11258" width="18.75" style="10" customWidth="1"/>
    <col min="11259" max="11259" width="1.25" style="10" customWidth="1"/>
    <col min="11260" max="11260" width="1" style="10" customWidth="1"/>
    <col min="11261" max="11261" width="1.625" style="10" customWidth="1"/>
    <col min="11262" max="11262" width="13.75" style="10" bestFit="1" customWidth="1"/>
    <col min="11263" max="11263" width="18.25" style="10" bestFit="1" customWidth="1"/>
    <col min="11264" max="11264" width="16.25" style="10" customWidth="1"/>
    <col min="11265" max="11265" width="14.625" style="10" bestFit="1" customWidth="1"/>
    <col min="11266" max="11508" width="9.25" style="10"/>
    <col min="11509" max="11509" width="12.75" style="10" customWidth="1"/>
    <col min="11510" max="11510" width="52.625" style="10" customWidth="1"/>
    <col min="11511" max="11511" width="1" style="10" customWidth="1"/>
    <col min="11512" max="11512" width="18.75" style="10" customWidth="1"/>
    <col min="11513" max="11513" width="1.75" style="10" customWidth="1"/>
    <col min="11514" max="11514" width="18.75" style="10" customWidth="1"/>
    <col min="11515" max="11515" width="1.25" style="10" customWidth="1"/>
    <col min="11516" max="11516" width="1" style="10" customWidth="1"/>
    <col min="11517" max="11517" width="1.625" style="10" customWidth="1"/>
    <col min="11518" max="11518" width="13.75" style="10" bestFit="1" customWidth="1"/>
    <col min="11519" max="11519" width="18.25" style="10" bestFit="1" customWidth="1"/>
    <col min="11520" max="11520" width="16.25" style="10" customWidth="1"/>
    <col min="11521" max="11521" width="14.625" style="10" bestFit="1" customWidth="1"/>
    <col min="11522" max="11764" width="9.25" style="10"/>
    <col min="11765" max="11765" width="12.75" style="10" customWidth="1"/>
    <col min="11766" max="11766" width="52.625" style="10" customWidth="1"/>
    <col min="11767" max="11767" width="1" style="10" customWidth="1"/>
    <col min="11768" max="11768" width="18.75" style="10" customWidth="1"/>
    <col min="11769" max="11769" width="1.75" style="10" customWidth="1"/>
    <col min="11770" max="11770" width="18.75" style="10" customWidth="1"/>
    <col min="11771" max="11771" width="1.25" style="10" customWidth="1"/>
    <col min="11772" max="11772" width="1" style="10" customWidth="1"/>
    <col min="11773" max="11773" width="1.625" style="10" customWidth="1"/>
    <col min="11774" max="11774" width="13.75" style="10" bestFit="1" customWidth="1"/>
    <col min="11775" max="11775" width="18.25" style="10" bestFit="1" customWidth="1"/>
    <col min="11776" max="11776" width="16.25" style="10" customWidth="1"/>
    <col min="11777" max="11777" width="14.625" style="10" bestFit="1" customWidth="1"/>
    <col min="11778" max="12020" width="9.25" style="10"/>
    <col min="12021" max="12021" width="12.75" style="10" customWidth="1"/>
    <col min="12022" max="12022" width="52.625" style="10" customWidth="1"/>
    <col min="12023" max="12023" width="1" style="10" customWidth="1"/>
    <col min="12024" max="12024" width="18.75" style="10" customWidth="1"/>
    <col min="12025" max="12025" width="1.75" style="10" customWidth="1"/>
    <col min="12026" max="12026" width="18.75" style="10" customWidth="1"/>
    <col min="12027" max="12027" width="1.25" style="10" customWidth="1"/>
    <col min="12028" max="12028" width="1" style="10" customWidth="1"/>
    <col min="12029" max="12029" width="1.625" style="10" customWidth="1"/>
    <col min="12030" max="12030" width="13.75" style="10" bestFit="1" customWidth="1"/>
    <col min="12031" max="12031" width="18.25" style="10" bestFit="1" customWidth="1"/>
    <col min="12032" max="12032" width="16.25" style="10" customWidth="1"/>
    <col min="12033" max="12033" width="14.625" style="10" bestFit="1" customWidth="1"/>
    <col min="12034" max="12276" width="9.25" style="10"/>
    <col min="12277" max="12277" width="12.75" style="10" customWidth="1"/>
    <col min="12278" max="12278" width="52.625" style="10" customWidth="1"/>
    <col min="12279" max="12279" width="1" style="10" customWidth="1"/>
    <col min="12280" max="12280" width="18.75" style="10" customWidth="1"/>
    <col min="12281" max="12281" width="1.75" style="10" customWidth="1"/>
    <col min="12282" max="12282" width="18.75" style="10" customWidth="1"/>
    <col min="12283" max="12283" width="1.25" style="10" customWidth="1"/>
    <col min="12284" max="12284" width="1" style="10" customWidth="1"/>
    <col min="12285" max="12285" width="1.625" style="10" customWidth="1"/>
    <col min="12286" max="12286" width="13.75" style="10" bestFit="1" customWidth="1"/>
    <col min="12287" max="12287" width="18.25" style="10" bestFit="1" customWidth="1"/>
    <col min="12288" max="12288" width="16.25" style="10" customWidth="1"/>
    <col min="12289" max="12289" width="14.625" style="10" bestFit="1" customWidth="1"/>
    <col min="12290" max="12532" width="9.25" style="10"/>
    <col min="12533" max="12533" width="12.75" style="10" customWidth="1"/>
    <col min="12534" max="12534" width="52.625" style="10" customWidth="1"/>
    <col min="12535" max="12535" width="1" style="10" customWidth="1"/>
    <col min="12536" max="12536" width="18.75" style="10" customWidth="1"/>
    <col min="12537" max="12537" width="1.75" style="10" customWidth="1"/>
    <col min="12538" max="12538" width="18.75" style="10" customWidth="1"/>
    <col min="12539" max="12539" width="1.25" style="10" customWidth="1"/>
    <col min="12540" max="12540" width="1" style="10" customWidth="1"/>
    <col min="12541" max="12541" width="1.625" style="10" customWidth="1"/>
    <col min="12542" max="12542" width="13.75" style="10" bestFit="1" customWidth="1"/>
    <col min="12543" max="12543" width="18.25" style="10" bestFit="1" customWidth="1"/>
    <col min="12544" max="12544" width="16.25" style="10" customWidth="1"/>
    <col min="12545" max="12545" width="14.625" style="10" bestFit="1" customWidth="1"/>
    <col min="12546" max="12788" width="9.25" style="10"/>
    <col min="12789" max="12789" width="12.75" style="10" customWidth="1"/>
    <col min="12790" max="12790" width="52.625" style="10" customWidth="1"/>
    <col min="12791" max="12791" width="1" style="10" customWidth="1"/>
    <col min="12792" max="12792" width="18.75" style="10" customWidth="1"/>
    <col min="12793" max="12793" width="1.75" style="10" customWidth="1"/>
    <col min="12794" max="12794" width="18.75" style="10" customWidth="1"/>
    <col min="12795" max="12795" width="1.25" style="10" customWidth="1"/>
    <col min="12796" max="12796" width="1" style="10" customWidth="1"/>
    <col min="12797" max="12797" width="1.625" style="10" customWidth="1"/>
    <col min="12798" max="12798" width="13.75" style="10" bestFit="1" customWidth="1"/>
    <col min="12799" max="12799" width="18.25" style="10" bestFit="1" customWidth="1"/>
    <col min="12800" max="12800" width="16.25" style="10" customWidth="1"/>
    <col min="12801" max="12801" width="14.625" style="10" bestFit="1" customWidth="1"/>
    <col min="12802" max="13044" width="9.25" style="10"/>
    <col min="13045" max="13045" width="12.75" style="10" customWidth="1"/>
    <col min="13046" max="13046" width="52.625" style="10" customWidth="1"/>
    <col min="13047" max="13047" width="1" style="10" customWidth="1"/>
    <col min="13048" max="13048" width="18.75" style="10" customWidth="1"/>
    <col min="13049" max="13049" width="1.75" style="10" customWidth="1"/>
    <col min="13050" max="13050" width="18.75" style="10" customWidth="1"/>
    <col min="13051" max="13051" width="1.25" style="10" customWidth="1"/>
    <col min="13052" max="13052" width="1" style="10" customWidth="1"/>
    <col min="13053" max="13053" width="1.625" style="10" customWidth="1"/>
    <col min="13054" max="13054" width="13.75" style="10" bestFit="1" customWidth="1"/>
    <col min="13055" max="13055" width="18.25" style="10" bestFit="1" customWidth="1"/>
    <col min="13056" max="13056" width="16.25" style="10" customWidth="1"/>
    <col min="13057" max="13057" width="14.625" style="10" bestFit="1" customWidth="1"/>
    <col min="13058" max="13300" width="9.25" style="10"/>
    <col min="13301" max="13301" width="12.75" style="10" customWidth="1"/>
    <col min="13302" max="13302" width="52.625" style="10" customWidth="1"/>
    <col min="13303" max="13303" width="1" style="10" customWidth="1"/>
    <col min="13304" max="13304" width="18.75" style="10" customWidth="1"/>
    <col min="13305" max="13305" width="1.75" style="10" customWidth="1"/>
    <col min="13306" max="13306" width="18.75" style="10" customWidth="1"/>
    <col min="13307" max="13307" width="1.25" style="10" customWidth="1"/>
    <col min="13308" max="13308" width="1" style="10" customWidth="1"/>
    <col min="13309" max="13309" width="1.625" style="10" customWidth="1"/>
    <col min="13310" max="13310" width="13.75" style="10" bestFit="1" customWidth="1"/>
    <col min="13311" max="13311" width="18.25" style="10" bestFit="1" customWidth="1"/>
    <col min="13312" max="13312" width="16.25" style="10" customWidth="1"/>
    <col min="13313" max="13313" width="14.625" style="10" bestFit="1" customWidth="1"/>
    <col min="13314" max="13556" width="9.25" style="10"/>
    <col min="13557" max="13557" width="12.75" style="10" customWidth="1"/>
    <col min="13558" max="13558" width="52.625" style="10" customWidth="1"/>
    <col min="13559" max="13559" width="1" style="10" customWidth="1"/>
    <col min="13560" max="13560" width="18.75" style="10" customWidth="1"/>
    <col min="13561" max="13561" width="1.75" style="10" customWidth="1"/>
    <col min="13562" max="13562" width="18.75" style="10" customWidth="1"/>
    <col min="13563" max="13563" width="1.25" style="10" customWidth="1"/>
    <col min="13564" max="13564" width="1" style="10" customWidth="1"/>
    <col min="13565" max="13565" width="1.625" style="10" customWidth="1"/>
    <col min="13566" max="13566" width="13.75" style="10" bestFit="1" customWidth="1"/>
    <col min="13567" max="13567" width="18.25" style="10" bestFit="1" customWidth="1"/>
    <col min="13568" max="13568" width="16.25" style="10" customWidth="1"/>
    <col min="13569" max="13569" width="14.625" style="10" bestFit="1" customWidth="1"/>
    <col min="13570" max="13812" width="9.25" style="10"/>
    <col min="13813" max="13813" width="12.75" style="10" customWidth="1"/>
    <col min="13814" max="13814" width="52.625" style="10" customWidth="1"/>
    <col min="13815" max="13815" width="1" style="10" customWidth="1"/>
    <col min="13816" max="13816" width="18.75" style="10" customWidth="1"/>
    <col min="13817" max="13817" width="1.75" style="10" customWidth="1"/>
    <col min="13818" max="13818" width="18.75" style="10" customWidth="1"/>
    <col min="13819" max="13819" width="1.25" style="10" customWidth="1"/>
    <col min="13820" max="13820" width="1" style="10" customWidth="1"/>
    <col min="13821" max="13821" width="1.625" style="10" customWidth="1"/>
    <col min="13822" max="13822" width="13.75" style="10" bestFit="1" customWidth="1"/>
    <col min="13823" max="13823" width="18.25" style="10" bestFit="1" customWidth="1"/>
    <col min="13824" max="13824" width="16.25" style="10" customWidth="1"/>
    <col min="13825" max="13825" width="14.625" style="10" bestFit="1" customWidth="1"/>
    <col min="13826" max="14068" width="9.25" style="10"/>
    <col min="14069" max="14069" width="12.75" style="10" customWidth="1"/>
    <col min="14070" max="14070" width="52.625" style="10" customWidth="1"/>
    <col min="14071" max="14071" width="1" style="10" customWidth="1"/>
    <col min="14072" max="14072" width="18.75" style="10" customWidth="1"/>
    <col min="14073" max="14073" width="1.75" style="10" customWidth="1"/>
    <col min="14074" max="14074" width="18.75" style="10" customWidth="1"/>
    <col min="14075" max="14075" width="1.25" style="10" customWidth="1"/>
    <col min="14076" max="14076" width="1" style="10" customWidth="1"/>
    <col min="14077" max="14077" width="1.625" style="10" customWidth="1"/>
    <col min="14078" max="14078" width="13.75" style="10" bestFit="1" customWidth="1"/>
    <col min="14079" max="14079" width="18.25" style="10" bestFit="1" customWidth="1"/>
    <col min="14080" max="14080" width="16.25" style="10" customWidth="1"/>
    <col min="14081" max="14081" width="14.625" style="10" bestFit="1" customWidth="1"/>
    <col min="14082" max="14324" width="9.25" style="10"/>
    <col min="14325" max="14325" width="12.75" style="10" customWidth="1"/>
    <col min="14326" max="14326" width="52.625" style="10" customWidth="1"/>
    <col min="14327" max="14327" width="1" style="10" customWidth="1"/>
    <col min="14328" max="14328" width="18.75" style="10" customWidth="1"/>
    <col min="14329" max="14329" width="1.75" style="10" customWidth="1"/>
    <col min="14330" max="14330" width="18.75" style="10" customWidth="1"/>
    <col min="14331" max="14331" width="1.25" style="10" customWidth="1"/>
    <col min="14332" max="14332" width="1" style="10" customWidth="1"/>
    <col min="14333" max="14333" width="1.625" style="10" customWidth="1"/>
    <col min="14334" max="14334" width="13.75" style="10" bestFit="1" customWidth="1"/>
    <col min="14335" max="14335" width="18.25" style="10" bestFit="1" customWidth="1"/>
    <col min="14336" max="14336" width="16.25" style="10" customWidth="1"/>
    <col min="14337" max="14337" width="14.625" style="10" bestFit="1" customWidth="1"/>
    <col min="14338" max="14580" width="9.25" style="10"/>
    <col min="14581" max="14581" width="12.75" style="10" customWidth="1"/>
    <col min="14582" max="14582" width="52.625" style="10" customWidth="1"/>
    <col min="14583" max="14583" width="1" style="10" customWidth="1"/>
    <col min="14584" max="14584" width="18.75" style="10" customWidth="1"/>
    <col min="14585" max="14585" width="1.75" style="10" customWidth="1"/>
    <col min="14586" max="14586" width="18.75" style="10" customWidth="1"/>
    <col min="14587" max="14587" width="1.25" style="10" customWidth="1"/>
    <col min="14588" max="14588" width="1" style="10" customWidth="1"/>
    <col min="14589" max="14589" width="1.625" style="10" customWidth="1"/>
    <col min="14590" max="14590" width="13.75" style="10" bestFit="1" customWidth="1"/>
    <col min="14591" max="14591" width="18.25" style="10" bestFit="1" customWidth="1"/>
    <col min="14592" max="14592" width="16.25" style="10" customWidth="1"/>
    <col min="14593" max="14593" width="14.625" style="10" bestFit="1" customWidth="1"/>
    <col min="14594" max="14836" width="9.25" style="10"/>
    <col min="14837" max="14837" width="12.75" style="10" customWidth="1"/>
    <col min="14838" max="14838" width="52.625" style="10" customWidth="1"/>
    <col min="14839" max="14839" width="1" style="10" customWidth="1"/>
    <col min="14840" max="14840" width="18.75" style="10" customWidth="1"/>
    <col min="14841" max="14841" width="1.75" style="10" customWidth="1"/>
    <col min="14842" max="14842" width="18.75" style="10" customWidth="1"/>
    <col min="14843" max="14843" width="1.25" style="10" customWidth="1"/>
    <col min="14844" max="14844" width="1" style="10" customWidth="1"/>
    <col min="14845" max="14845" width="1.625" style="10" customWidth="1"/>
    <col min="14846" max="14846" width="13.75" style="10" bestFit="1" customWidth="1"/>
    <col min="14847" max="14847" width="18.25" style="10" bestFit="1" customWidth="1"/>
    <col min="14848" max="14848" width="16.25" style="10" customWidth="1"/>
    <col min="14849" max="14849" width="14.625" style="10" bestFit="1" customWidth="1"/>
    <col min="14850" max="15092" width="9.25" style="10"/>
    <col min="15093" max="15093" width="12.75" style="10" customWidth="1"/>
    <col min="15094" max="15094" width="52.625" style="10" customWidth="1"/>
    <col min="15095" max="15095" width="1" style="10" customWidth="1"/>
    <col min="15096" max="15096" width="18.75" style="10" customWidth="1"/>
    <col min="15097" max="15097" width="1.75" style="10" customWidth="1"/>
    <col min="15098" max="15098" width="18.75" style="10" customWidth="1"/>
    <col min="15099" max="15099" width="1.25" style="10" customWidth="1"/>
    <col min="15100" max="15100" width="1" style="10" customWidth="1"/>
    <col min="15101" max="15101" width="1.625" style="10" customWidth="1"/>
    <col min="15102" max="15102" width="13.75" style="10" bestFit="1" customWidth="1"/>
    <col min="15103" max="15103" width="18.25" style="10" bestFit="1" customWidth="1"/>
    <col min="15104" max="15104" width="16.25" style="10" customWidth="1"/>
    <col min="15105" max="15105" width="14.625" style="10" bestFit="1" customWidth="1"/>
    <col min="15106" max="15348" width="9.25" style="10"/>
    <col min="15349" max="15349" width="12.75" style="10" customWidth="1"/>
    <col min="15350" max="15350" width="52.625" style="10" customWidth="1"/>
    <col min="15351" max="15351" width="1" style="10" customWidth="1"/>
    <col min="15352" max="15352" width="18.75" style="10" customWidth="1"/>
    <col min="15353" max="15353" width="1.75" style="10" customWidth="1"/>
    <col min="15354" max="15354" width="18.75" style="10" customWidth="1"/>
    <col min="15355" max="15355" width="1.25" style="10" customWidth="1"/>
    <col min="15356" max="15356" width="1" style="10" customWidth="1"/>
    <col min="15357" max="15357" width="1.625" style="10" customWidth="1"/>
    <col min="15358" max="15358" width="13.75" style="10" bestFit="1" customWidth="1"/>
    <col min="15359" max="15359" width="18.25" style="10" bestFit="1" customWidth="1"/>
    <col min="15360" max="15360" width="16.25" style="10" customWidth="1"/>
    <col min="15361" max="15361" width="14.625" style="10" bestFit="1" customWidth="1"/>
    <col min="15362" max="15604" width="9.25" style="10"/>
    <col min="15605" max="15605" width="12.75" style="10" customWidth="1"/>
    <col min="15606" max="15606" width="52.625" style="10" customWidth="1"/>
    <col min="15607" max="15607" width="1" style="10" customWidth="1"/>
    <col min="15608" max="15608" width="18.75" style="10" customWidth="1"/>
    <col min="15609" max="15609" width="1.75" style="10" customWidth="1"/>
    <col min="15610" max="15610" width="18.75" style="10" customWidth="1"/>
    <col min="15611" max="15611" width="1.25" style="10" customWidth="1"/>
    <col min="15612" max="15612" width="1" style="10" customWidth="1"/>
    <col min="15613" max="15613" width="1.625" style="10" customWidth="1"/>
    <col min="15614" max="15614" width="13.75" style="10" bestFit="1" customWidth="1"/>
    <col min="15615" max="15615" width="18.25" style="10" bestFit="1" customWidth="1"/>
    <col min="15616" max="15616" width="16.25" style="10" customWidth="1"/>
    <col min="15617" max="15617" width="14.625" style="10" bestFit="1" customWidth="1"/>
    <col min="15618" max="15860" width="9.25" style="10"/>
    <col min="15861" max="15861" width="12.75" style="10" customWidth="1"/>
    <col min="15862" max="15862" width="52.625" style="10" customWidth="1"/>
    <col min="15863" max="15863" width="1" style="10" customWidth="1"/>
    <col min="15864" max="15864" width="18.75" style="10" customWidth="1"/>
    <col min="15865" max="15865" width="1.75" style="10" customWidth="1"/>
    <col min="15866" max="15866" width="18.75" style="10" customWidth="1"/>
    <col min="15867" max="15867" width="1.25" style="10" customWidth="1"/>
    <col min="15868" max="15868" width="1" style="10" customWidth="1"/>
    <col min="15869" max="15869" width="1.625" style="10" customWidth="1"/>
    <col min="15870" max="15870" width="13.75" style="10" bestFit="1" customWidth="1"/>
    <col min="15871" max="15871" width="18.25" style="10" bestFit="1" customWidth="1"/>
    <col min="15872" max="15872" width="16.25" style="10" customWidth="1"/>
    <col min="15873" max="15873" width="14.625" style="10" bestFit="1" customWidth="1"/>
    <col min="15874" max="16116" width="9.25" style="10"/>
    <col min="16117" max="16117" width="12.75" style="10" customWidth="1"/>
    <col min="16118" max="16118" width="52.625" style="10" customWidth="1"/>
    <col min="16119" max="16119" width="1" style="10" customWidth="1"/>
    <col min="16120" max="16120" width="18.75" style="10" customWidth="1"/>
    <col min="16121" max="16121" width="1.75" style="10" customWidth="1"/>
    <col min="16122" max="16122" width="18.75" style="10" customWidth="1"/>
    <col min="16123" max="16123" width="1.25" style="10" customWidth="1"/>
    <col min="16124" max="16124" width="1" style="10" customWidth="1"/>
    <col min="16125" max="16125" width="1.625" style="10" customWidth="1"/>
    <col min="16126" max="16126" width="13.75" style="10" bestFit="1" customWidth="1"/>
    <col min="16127" max="16127" width="18.25" style="10" bestFit="1" customWidth="1"/>
    <col min="16128" max="16128" width="16.25" style="10" customWidth="1"/>
    <col min="16129" max="16129" width="14.625" style="10" bestFit="1" customWidth="1"/>
    <col min="16130" max="16384" width="9.25" style="10"/>
  </cols>
  <sheetData>
    <row r="1" spans="2:5" ht="20.25" x14ac:dyDescent="0.2">
      <c r="B1" s="102" t="str">
        <f>'قائمة الدخل'!B1:G1</f>
        <v>شركة أجمل الزهور والأشجار للصناعة</v>
      </c>
      <c r="C1" s="102"/>
      <c r="D1" s="102"/>
      <c r="E1" s="102"/>
    </row>
    <row r="2" spans="2:5" ht="20.25" x14ac:dyDescent="0.2">
      <c r="B2" s="103" t="str">
        <f>'قائمة الدخل'!B2:G2</f>
        <v>شركة شخص واحد - ذات مسئولية محدودة أجنبية</v>
      </c>
      <c r="C2" s="103"/>
      <c r="D2" s="103"/>
      <c r="E2" s="103"/>
    </row>
    <row r="3" spans="2:5" ht="20.25" x14ac:dyDescent="0.2">
      <c r="B3" s="102" t="s">
        <v>658</v>
      </c>
      <c r="C3" s="102"/>
      <c r="D3" s="102"/>
      <c r="E3" s="102"/>
    </row>
    <row r="4" spans="2:5" ht="20.25" x14ac:dyDescent="0.2">
      <c r="B4" s="104" t="str">
        <f>'قائمة الدخل'!B4:G4</f>
        <v>(جميع المبالغ بالريال السعودي)</v>
      </c>
      <c r="C4" s="104"/>
      <c r="D4" s="104"/>
      <c r="E4" s="104"/>
    </row>
    <row r="5" spans="2:5" ht="47.25" customHeight="1" x14ac:dyDescent="0.2">
      <c r="B5" s="16"/>
      <c r="C5" s="51" t="str">
        <f>'قائمة الدخل'!E6</f>
        <v>31 ديسمبر 2024م</v>
      </c>
      <c r="D5" s="16"/>
      <c r="E5" s="51" t="str">
        <f>'قائمة الدخل'!G6</f>
        <v>للفترة من 06 يونيو 2023م حتى 31 ديسمبر 2023م</v>
      </c>
    </row>
    <row r="6" spans="2:5" ht="24.95" customHeight="1" x14ac:dyDescent="0.2">
      <c r="B6" s="52" t="s">
        <v>672</v>
      </c>
      <c r="C6" s="53"/>
      <c r="D6" s="52"/>
      <c r="E6" s="53"/>
    </row>
    <row r="7" spans="2:5" ht="24.95" customHeight="1" x14ac:dyDescent="0.2">
      <c r="B7" s="20" t="str">
        <f>'قائمة الدخل'!B11</f>
        <v>(خسارة) السنة / الفترة قبل ضريبة الدخل</v>
      </c>
      <c r="C7" s="11">
        <f>'قائمة الدخل'!E11</f>
        <v>-372045</v>
      </c>
      <c r="D7" s="21"/>
      <c r="E7" s="11">
        <f>'قائمة الدخل'!G11</f>
        <v>-95307</v>
      </c>
    </row>
    <row r="8" spans="2:5" s="54" customFormat="1" ht="24.95" customHeight="1" x14ac:dyDescent="0.5">
      <c r="B8" s="52" t="s">
        <v>23</v>
      </c>
      <c r="C8" s="21"/>
      <c r="D8" s="52"/>
      <c r="E8" s="21"/>
    </row>
    <row r="9" spans="2:5" s="54" customFormat="1" ht="24.95" customHeight="1" x14ac:dyDescent="0.5">
      <c r="B9" s="74" t="s">
        <v>693</v>
      </c>
      <c r="C9" s="20">
        <f>'8'!J13</f>
        <v>31690</v>
      </c>
      <c r="D9" s="20"/>
      <c r="E9" s="20">
        <f>'8'!J12</f>
        <v>32700</v>
      </c>
    </row>
    <row r="10" spans="2:5" s="54" customFormat="1" ht="24.95" customHeight="1" x14ac:dyDescent="0.5">
      <c r="B10" s="20" t="s">
        <v>694</v>
      </c>
      <c r="C10" s="20">
        <f>'12-10'!D26</f>
        <v>7500</v>
      </c>
      <c r="D10" s="20"/>
      <c r="E10" s="20">
        <f>'12-10'!F26</f>
        <v>10000</v>
      </c>
    </row>
    <row r="11" spans="2:5" s="55" customFormat="1" ht="24.95" customHeight="1" x14ac:dyDescent="0.2">
      <c r="B11" s="20"/>
      <c r="C11" s="75">
        <f>SUM(C7:C10)</f>
        <v>-332855</v>
      </c>
      <c r="D11" s="20"/>
      <c r="E11" s="75">
        <f>SUM(E7:E10)</f>
        <v>-52607</v>
      </c>
    </row>
    <row r="12" spans="2:5" ht="24.95" customHeight="1" x14ac:dyDescent="0.2">
      <c r="B12" s="52" t="s">
        <v>692</v>
      </c>
      <c r="C12" s="50"/>
      <c r="D12" s="21"/>
      <c r="E12" s="50"/>
    </row>
    <row r="13" spans="2:5" ht="24.95" customHeight="1" x14ac:dyDescent="0.2">
      <c r="B13" s="20" t="s">
        <v>28</v>
      </c>
      <c r="C13" s="20">
        <f>'المركز المالي'!G9-'المركز المالي'!E9</f>
        <v>-41829</v>
      </c>
      <c r="D13" s="20"/>
      <c r="E13" s="20">
        <v>-266072</v>
      </c>
    </row>
    <row r="14" spans="2:5" ht="24.95" customHeight="1" x14ac:dyDescent="0.2">
      <c r="B14" s="20" t="str">
        <f>'المركز المالي'!B10</f>
        <v>دفعات مقدمة وأرصدة مدينة أخرى</v>
      </c>
      <c r="C14" s="20">
        <f>'المركز المالي'!G10-'المركز المالي'!E10</f>
        <v>-141038</v>
      </c>
      <c r="D14" s="20"/>
      <c r="E14" s="21">
        <v>0</v>
      </c>
    </row>
    <row r="15" spans="2:5" ht="24.95" customHeight="1" x14ac:dyDescent="0.2">
      <c r="B15" s="20" t="str">
        <f>'المركز المالي'!B18</f>
        <v>مصروفات مستحقة وأرصدة دائنة أخرى</v>
      </c>
      <c r="C15" s="56">
        <f>'المركز المالي'!E18-'المركز المالي'!G18</f>
        <v>14415</v>
      </c>
      <c r="D15" s="20"/>
      <c r="E15" s="56">
        <v>9339</v>
      </c>
    </row>
    <row r="16" spans="2:5" ht="24.95" customHeight="1" x14ac:dyDescent="0.2">
      <c r="B16" s="21" t="s">
        <v>691</v>
      </c>
      <c r="C16" s="22">
        <f>SUM(C11:C15)</f>
        <v>-501307</v>
      </c>
      <c r="D16" s="20"/>
      <c r="E16" s="22">
        <f>SUM(E11:E15)</f>
        <v>-309340</v>
      </c>
    </row>
    <row r="17" spans="2:5" ht="24.95" customHeight="1" x14ac:dyDescent="0.2">
      <c r="B17" s="52" t="s">
        <v>714</v>
      </c>
      <c r="C17" s="50"/>
      <c r="D17" s="52"/>
      <c r="E17" s="50"/>
    </row>
    <row r="18" spans="2:5" ht="24.95" customHeight="1" x14ac:dyDescent="0.2">
      <c r="B18" s="20" t="s">
        <v>695</v>
      </c>
      <c r="C18" s="20">
        <f>-'8'!J9</f>
        <v>-78383</v>
      </c>
      <c r="D18" s="20"/>
      <c r="E18" s="20">
        <v>-200000</v>
      </c>
    </row>
    <row r="19" spans="2:5" ht="24.95" customHeight="1" x14ac:dyDescent="0.2">
      <c r="B19" s="21" t="s">
        <v>690</v>
      </c>
      <c r="C19" s="22">
        <f>SUM(C18:C18)</f>
        <v>-78383</v>
      </c>
      <c r="D19" s="21"/>
      <c r="E19" s="22">
        <f>SUM(E18:E18)</f>
        <v>-200000</v>
      </c>
    </row>
    <row r="20" spans="2:5" ht="24.95" customHeight="1" x14ac:dyDescent="0.2">
      <c r="B20" s="52" t="s">
        <v>689</v>
      </c>
      <c r="C20" s="50"/>
      <c r="D20" s="52"/>
      <c r="E20" s="50"/>
    </row>
    <row r="21" spans="2:5" ht="24.95" customHeight="1" x14ac:dyDescent="0.2">
      <c r="B21" s="20" t="s">
        <v>673</v>
      </c>
      <c r="C21" s="21">
        <v>0</v>
      </c>
      <c r="D21" s="20"/>
      <c r="E21" s="20">
        <v>100000</v>
      </c>
    </row>
    <row r="22" spans="2:5" ht="24.95" customHeight="1" x14ac:dyDescent="0.2">
      <c r="B22" s="20" t="s">
        <v>696</v>
      </c>
      <c r="C22" s="20">
        <f>'12-13'!I14-'12-13'!K14</f>
        <v>330343</v>
      </c>
      <c r="D22" s="20"/>
      <c r="E22" s="20">
        <v>700000</v>
      </c>
    </row>
    <row r="23" spans="2:5" s="15" customFormat="1" ht="24.95" customHeight="1" x14ac:dyDescent="0.2">
      <c r="B23" s="21" t="s">
        <v>697</v>
      </c>
      <c r="C23" s="22">
        <f>SUM(C21:C22)</f>
        <v>330343</v>
      </c>
      <c r="D23" s="21"/>
      <c r="E23" s="22">
        <f>SUM(E21:E22)</f>
        <v>800000</v>
      </c>
    </row>
    <row r="24" spans="2:5" ht="24.95" customHeight="1" x14ac:dyDescent="0.2">
      <c r="B24" s="21" t="s">
        <v>704</v>
      </c>
      <c r="C24" s="21">
        <f>+C23+C19+C16</f>
        <v>-249347</v>
      </c>
      <c r="D24" s="21"/>
      <c r="E24" s="21">
        <f>+E23+E19+E16</f>
        <v>290660</v>
      </c>
    </row>
    <row r="25" spans="2:5" ht="24.95" customHeight="1" x14ac:dyDescent="0.2">
      <c r="B25" s="20" t="s">
        <v>698</v>
      </c>
      <c r="C25" s="20">
        <f>E26</f>
        <v>290660</v>
      </c>
      <c r="D25" s="20"/>
      <c r="E25" s="21">
        <v>0</v>
      </c>
    </row>
    <row r="26" spans="2:5" ht="24.95" customHeight="1" thickBot="1" x14ac:dyDescent="0.25">
      <c r="B26" s="21" t="s">
        <v>25</v>
      </c>
      <c r="C26" s="23">
        <f>SUM(C24:C25)</f>
        <v>41313</v>
      </c>
      <c r="D26" s="20"/>
      <c r="E26" s="23">
        <f>SUM(E24:E25)</f>
        <v>290660</v>
      </c>
    </row>
    <row r="27" spans="2:5" ht="24.95" customHeight="1" thickTop="1" x14ac:dyDescent="0.2">
      <c r="B27" s="20"/>
      <c r="C27" s="20"/>
      <c r="D27" s="20"/>
      <c r="E27" s="21"/>
    </row>
    <row r="28" spans="2:5" ht="24.95" customHeight="1" x14ac:dyDescent="0.2">
      <c r="B28" s="20"/>
      <c r="C28" s="20"/>
      <c r="D28" s="20"/>
      <c r="E28" s="21"/>
    </row>
    <row r="29" spans="2:5" ht="24.95" customHeight="1" x14ac:dyDescent="0.2">
      <c r="B29" s="20"/>
      <c r="C29" s="20"/>
      <c r="D29" s="20"/>
      <c r="E29" s="21"/>
    </row>
    <row r="30" spans="2:5" ht="9" customHeight="1" x14ac:dyDescent="0.2">
      <c r="B30" s="20"/>
      <c r="C30" s="20"/>
      <c r="D30" s="20"/>
      <c r="E30" s="21"/>
    </row>
    <row r="31" spans="2:5" ht="24.95" customHeight="1" x14ac:dyDescent="0.2">
      <c r="B31" s="105" t="str">
        <f>'قائمة التغيرات'!B19:G19</f>
        <v xml:space="preserve">"إن الإيضاحات المرفقة من (1) إلى (19) تشكل جزءً لا يتجزأ من هذه القوائم المالية وتقرأ معها" </v>
      </c>
      <c r="C31" s="105"/>
      <c r="D31" s="105"/>
      <c r="E31" s="105"/>
    </row>
    <row r="32" spans="2:5" ht="21.95" customHeight="1" x14ac:dyDescent="0.2">
      <c r="B32" s="101">
        <v>8</v>
      </c>
      <c r="C32" s="101"/>
      <c r="D32" s="101"/>
      <c r="E32" s="101"/>
    </row>
  </sheetData>
  <customSheetViews>
    <customSheetView guid="{C4C54333-0C8B-484B-8210-F3D7E510C081}" scale="175" showPageBreaks="1" showGridLines="0" topLeftCell="A4">
      <selection activeCell="C9" sqref="C9"/>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6">
    <mergeCell ref="B1:E1"/>
    <mergeCell ref="B2:E2"/>
    <mergeCell ref="B31:E31"/>
    <mergeCell ref="B32:E32"/>
    <mergeCell ref="B3:E3"/>
    <mergeCell ref="B4:E4"/>
  </mergeCells>
  <pageMargins left="0.78740157480314965" right="0.97" top="0.39370078740157483" bottom="0" header="0.39370078740157483" footer="0.19685039370078741"/>
  <pageSetup paperSize="9" firstPageNumber="5" orientation="portrait"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B1:F31"/>
  <sheetViews>
    <sheetView rightToLeft="1" view="pageBreakPreview" zoomScale="115" zoomScaleNormal="115" zoomScaleSheetLayoutView="115" workbookViewId="0">
      <selection activeCell="A27" sqref="A27:XFD27"/>
    </sheetView>
  </sheetViews>
  <sheetFormatPr defaultColWidth="9.25" defaultRowHeight="24" customHeight="1" x14ac:dyDescent="0.2"/>
  <cols>
    <col min="1" max="1" width="6.75" style="10" customWidth="1"/>
    <col min="2" max="2" width="2.625" style="19" bestFit="1" customWidth="1"/>
    <col min="3" max="3" width="39.25" style="10" customWidth="1"/>
    <col min="4" max="4" width="14.625" style="11" customWidth="1"/>
    <col min="5" max="5" width="1.625" style="10" customWidth="1"/>
    <col min="6" max="6" width="14.625" style="10" customWidth="1"/>
    <col min="7" max="248" width="9.25" style="10"/>
    <col min="249" max="249" width="12.75" style="10" customWidth="1"/>
    <col min="250" max="250" width="34.75" style="10" customWidth="1"/>
    <col min="251" max="251" width="2.375" style="10" customWidth="1"/>
    <col min="252" max="252" width="8.625" style="10" customWidth="1"/>
    <col min="253" max="253" width="8.25" style="10" customWidth="1"/>
    <col min="254" max="255" width="17.75" style="10" customWidth="1"/>
    <col min="256" max="256" width="0.375" style="10" customWidth="1"/>
    <col min="257" max="257" width="12.25" style="10" bestFit="1" customWidth="1"/>
    <col min="258" max="504" width="9.25" style="10"/>
    <col min="505" max="505" width="12.75" style="10" customWidth="1"/>
    <col min="506" max="506" width="34.75" style="10" customWidth="1"/>
    <col min="507" max="507" width="2.375" style="10" customWidth="1"/>
    <col min="508" max="508" width="8.625" style="10" customWidth="1"/>
    <col min="509" max="509" width="8.25" style="10" customWidth="1"/>
    <col min="510" max="511" width="17.75" style="10" customWidth="1"/>
    <col min="512" max="512" width="0.375" style="10" customWidth="1"/>
    <col min="513" max="513" width="12.25" style="10" bestFit="1" customWidth="1"/>
    <col min="514" max="760" width="9.25" style="10"/>
    <col min="761" max="761" width="12.75" style="10" customWidth="1"/>
    <col min="762" max="762" width="34.75" style="10" customWidth="1"/>
    <col min="763" max="763" width="2.375" style="10" customWidth="1"/>
    <col min="764" max="764" width="8.625" style="10" customWidth="1"/>
    <col min="765" max="765" width="8.25" style="10" customWidth="1"/>
    <col min="766" max="767" width="17.75" style="10" customWidth="1"/>
    <col min="768" max="768" width="0.375" style="10" customWidth="1"/>
    <col min="769" max="769" width="12.25" style="10" bestFit="1" customWidth="1"/>
    <col min="770" max="1016" width="9.25" style="10"/>
    <col min="1017" max="1017" width="12.75" style="10" customWidth="1"/>
    <col min="1018" max="1018" width="34.75" style="10" customWidth="1"/>
    <col min="1019" max="1019" width="2.375" style="10" customWidth="1"/>
    <col min="1020" max="1020" width="8.625" style="10" customWidth="1"/>
    <col min="1021" max="1021" width="8.25" style="10" customWidth="1"/>
    <col min="1022" max="1023" width="17.75" style="10" customWidth="1"/>
    <col min="1024" max="1024" width="0.375" style="10" customWidth="1"/>
    <col min="1025" max="1025" width="12.25" style="10" bestFit="1" customWidth="1"/>
    <col min="1026" max="1272" width="9.25" style="10"/>
    <col min="1273" max="1273" width="12.75" style="10" customWidth="1"/>
    <col min="1274" max="1274" width="34.75" style="10" customWidth="1"/>
    <col min="1275" max="1275" width="2.375" style="10" customWidth="1"/>
    <col min="1276" max="1276" width="8.625" style="10" customWidth="1"/>
    <col min="1277" max="1277" width="8.25" style="10" customWidth="1"/>
    <col min="1278" max="1279" width="17.75" style="10" customWidth="1"/>
    <col min="1280" max="1280" width="0.375" style="10" customWidth="1"/>
    <col min="1281" max="1281" width="12.25" style="10" bestFit="1" customWidth="1"/>
    <col min="1282" max="1528" width="9.25" style="10"/>
    <col min="1529" max="1529" width="12.75" style="10" customWidth="1"/>
    <col min="1530" max="1530" width="34.75" style="10" customWidth="1"/>
    <col min="1531" max="1531" width="2.375" style="10" customWidth="1"/>
    <col min="1532" max="1532" width="8.625" style="10" customWidth="1"/>
    <col min="1533" max="1533" width="8.25" style="10" customWidth="1"/>
    <col min="1534" max="1535" width="17.75" style="10" customWidth="1"/>
    <col min="1536" max="1536" width="0.375" style="10" customWidth="1"/>
    <col min="1537" max="1537" width="12.25" style="10" bestFit="1" customWidth="1"/>
    <col min="1538" max="1784" width="9.25" style="10"/>
    <col min="1785" max="1785" width="12.75" style="10" customWidth="1"/>
    <col min="1786" max="1786" width="34.75" style="10" customWidth="1"/>
    <col min="1787" max="1787" width="2.375" style="10" customWidth="1"/>
    <col min="1788" max="1788" width="8.625" style="10" customWidth="1"/>
    <col min="1789" max="1789" width="8.25" style="10" customWidth="1"/>
    <col min="1790" max="1791" width="17.75" style="10" customWidth="1"/>
    <col min="1792" max="1792" width="0.375" style="10" customWidth="1"/>
    <col min="1793" max="1793" width="12.25" style="10" bestFit="1" customWidth="1"/>
    <col min="1794" max="2040" width="9.25" style="10"/>
    <col min="2041" max="2041" width="12.75" style="10" customWidth="1"/>
    <col min="2042" max="2042" width="34.75" style="10" customWidth="1"/>
    <col min="2043" max="2043" width="2.375" style="10" customWidth="1"/>
    <col min="2044" max="2044" width="8.625" style="10" customWidth="1"/>
    <col min="2045" max="2045" width="8.25" style="10" customWidth="1"/>
    <col min="2046" max="2047" width="17.75" style="10" customWidth="1"/>
    <col min="2048" max="2048" width="0.375" style="10" customWidth="1"/>
    <col min="2049" max="2049" width="12.25" style="10" bestFit="1" customWidth="1"/>
    <col min="2050" max="2296" width="9.25" style="10"/>
    <col min="2297" max="2297" width="12.75" style="10" customWidth="1"/>
    <col min="2298" max="2298" width="34.75" style="10" customWidth="1"/>
    <col min="2299" max="2299" width="2.375" style="10" customWidth="1"/>
    <col min="2300" max="2300" width="8.625" style="10" customWidth="1"/>
    <col min="2301" max="2301" width="8.25" style="10" customWidth="1"/>
    <col min="2302" max="2303" width="17.75" style="10" customWidth="1"/>
    <col min="2304" max="2304" width="0.375" style="10" customWidth="1"/>
    <col min="2305" max="2305" width="12.25" style="10" bestFit="1" customWidth="1"/>
    <col min="2306" max="2552" width="9.25" style="10"/>
    <col min="2553" max="2553" width="12.75" style="10" customWidth="1"/>
    <col min="2554" max="2554" width="34.75" style="10" customWidth="1"/>
    <col min="2555" max="2555" width="2.375" style="10" customWidth="1"/>
    <col min="2556" max="2556" width="8.625" style="10" customWidth="1"/>
    <col min="2557" max="2557" width="8.25" style="10" customWidth="1"/>
    <col min="2558" max="2559" width="17.75" style="10" customWidth="1"/>
    <col min="2560" max="2560" width="0.375" style="10" customWidth="1"/>
    <col min="2561" max="2561" width="12.25" style="10" bestFit="1" customWidth="1"/>
    <col min="2562" max="2808" width="9.25" style="10"/>
    <col min="2809" max="2809" width="12.75" style="10" customWidth="1"/>
    <col min="2810" max="2810" width="34.75" style="10" customWidth="1"/>
    <col min="2811" max="2811" width="2.375" style="10" customWidth="1"/>
    <col min="2812" max="2812" width="8.625" style="10" customWidth="1"/>
    <col min="2813" max="2813" width="8.25" style="10" customWidth="1"/>
    <col min="2814" max="2815" width="17.75" style="10" customWidth="1"/>
    <col min="2816" max="2816" width="0.375" style="10" customWidth="1"/>
    <col min="2817" max="2817" width="12.25" style="10" bestFit="1" customWidth="1"/>
    <col min="2818" max="3064" width="9.25" style="10"/>
    <col min="3065" max="3065" width="12.75" style="10" customWidth="1"/>
    <col min="3066" max="3066" width="34.75" style="10" customWidth="1"/>
    <col min="3067" max="3067" width="2.375" style="10" customWidth="1"/>
    <col min="3068" max="3068" width="8.625" style="10" customWidth="1"/>
    <col min="3069" max="3069" width="8.25" style="10" customWidth="1"/>
    <col min="3070" max="3071" width="17.75" style="10" customWidth="1"/>
    <col min="3072" max="3072" width="0.375" style="10" customWidth="1"/>
    <col min="3073" max="3073" width="12.25" style="10" bestFit="1" customWidth="1"/>
    <col min="3074" max="3320" width="9.25" style="10"/>
    <col min="3321" max="3321" width="12.75" style="10" customWidth="1"/>
    <col min="3322" max="3322" width="34.75" style="10" customWidth="1"/>
    <col min="3323" max="3323" width="2.375" style="10" customWidth="1"/>
    <col min="3324" max="3324" width="8.625" style="10" customWidth="1"/>
    <col min="3325" max="3325" width="8.25" style="10" customWidth="1"/>
    <col min="3326" max="3327" width="17.75" style="10" customWidth="1"/>
    <col min="3328" max="3328" width="0.375" style="10" customWidth="1"/>
    <col min="3329" max="3329" width="12.25" style="10" bestFit="1" customWidth="1"/>
    <col min="3330" max="3576" width="9.25" style="10"/>
    <col min="3577" max="3577" width="12.75" style="10" customWidth="1"/>
    <col min="3578" max="3578" width="34.75" style="10" customWidth="1"/>
    <col min="3579" max="3579" width="2.375" style="10" customWidth="1"/>
    <col min="3580" max="3580" width="8.625" style="10" customWidth="1"/>
    <col min="3581" max="3581" width="8.25" style="10" customWidth="1"/>
    <col min="3582" max="3583" width="17.75" style="10" customWidth="1"/>
    <col min="3584" max="3584" width="0.375" style="10" customWidth="1"/>
    <col min="3585" max="3585" width="12.25" style="10" bestFit="1" customWidth="1"/>
    <col min="3586" max="3832" width="9.25" style="10"/>
    <col min="3833" max="3833" width="12.75" style="10" customWidth="1"/>
    <col min="3834" max="3834" width="34.75" style="10" customWidth="1"/>
    <col min="3835" max="3835" width="2.375" style="10" customWidth="1"/>
    <col min="3836" max="3836" width="8.625" style="10" customWidth="1"/>
    <col min="3837" max="3837" width="8.25" style="10" customWidth="1"/>
    <col min="3838" max="3839" width="17.75" style="10" customWidth="1"/>
    <col min="3840" max="3840" width="0.375" style="10" customWidth="1"/>
    <col min="3841" max="3841" width="12.25" style="10" bestFit="1" customWidth="1"/>
    <col min="3842" max="4088" width="9.25" style="10"/>
    <col min="4089" max="4089" width="12.75" style="10" customWidth="1"/>
    <col min="4090" max="4090" width="34.75" style="10" customWidth="1"/>
    <col min="4091" max="4091" width="2.375" style="10" customWidth="1"/>
    <col min="4092" max="4092" width="8.625" style="10" customWidth="1"/>
    <col min="4093" max="4093" width="8.25" style="10" customWidth="1"/>
    <col min="4094" max="4095" width="17.75" style="10" customWidth="1"/>
    <col min="4096" max="4096" width="0.375" style="10" customWidth="1"/>
    <col min="4097" max="4097" width="12.25" style="10" bestFit="1" customWidth="1"/>
    <col min="4098" max="4344" width="9.25" style="10"/>
    <col min="4345" max="4345" width="12.75" style="10" customWidth="1"/>
    <col min="4346" max="4346" width="34.75" style="10" customWidth="1"/>
    <col min="4347" max="4347" width="2.375" style="10" customWidth="1"/>
    <col min="4348" max="4348" width="8.625" style="10" customWidth="1"/>
    <col min="4349" max="4349" width="8.25" style="10" customWidth="1"/>
    <col min="4350" max="4351" width="17.75" style="10" customWidth="1"/>
    <col min="4352" max="4352" width="0.375" style="10" customWidth="1"/>
    <col min="4353" max="4353" width="12.25" style="10" bestFit="1" customWidth="1"/>
    <col min="4354" max="4600" width="9.25" style="10"/>
    <col min="4601" max="4601" width="12.75" style="10" customWidth="1"/>
    <col min="4602" max="4602" width="34.75" style="10" customWidth="1"/>
    <col min="4603" max="4603" width="2.375" style="10" customWidth="1"/>
    <col min="4604" max="4604" width="8.625" style="10" customWidth="1"/>
    <col min="4605" max="4605" width="8.25" style="10" customWidth="1"/>
    <col min="4606" max="4607" width="17.75" style="10" customWidth="1"/>
    <col min="4608" max="4608" width="0.375" style="10" customWidth="1"/>
    <col min="4609" max="4609" width="12.25" style="10" bestFit="1" customWidth="1"/>
    <col min="4610" max="4856" width="9.25" style="10"/>
    <col min="4857" max="4857" width="12.75" style="10" customWidth="1"/>
    <col min="4858" max="4858" width="34.75" style="10" customWidth="1"/>
    <col min="4859" max="4859" width="2.375" style="10" customWidth="1"/>
    <col min="4860" max="4860" width="8.625" style="10" customWidth="1"/>
    <col min="4861" max="4861" width="8.25" style="10" customWidth="1"/>
    <col min="4862" max="4863" width="17.75" style="10" customWidth="1"/>
    <col min="4864" max="4864" width="0.375" style="10" customWidth="1"/>
    <col min="4865" max="4865" width="12.25" style="10" bestFit="1" customWidth="1"/>
    <col min="4866" max="5112" width="9.25" style="10"/>
    <col min="5113" max="5113" width="12.75" style="10" customWidth="1"/>
    <col min="5114" max="5114" width="34.75" style="10" customWidth="1"/>
    <col min="5115" max="5115" width="2.375" style="10" customWidth="1"/>
    <col min="5116" max="5116" width="8.625" style="10" customWidth="1"/>
    <col min="5117" max="5117" width="8.25" style="10" customWidth="1"/>
    <col min="5118" max="5119" width="17.75" style="10" customWidth="1"/>
    <col min="5120" max="5120" width="0.375" style="10" customWidth="1"/>
    <col min="5121" max="5121" width="12.25" style="10" bestFit="1" customWidth="1"/>
    <col min="5122" max="5368" width="9.25" style="10"/>
    <col min="5369" max="5369" width="12.75" style="10" customWidth="1"/>
    <col min="5370" max="5370" width="34.75" style="10" customWidth="1"/>
    <col min="5371" max="5371" width="2.375" style="10" customWidth="1"/>
    <col min="5372" max="5372" width="8.625" style="10" customWidth="1"/>
    <col min="5373" max="5373" width="8.25" style="10" customWidth="1"/>
    <col min="5374" max="5375" width="17.75" style="10" customWidth="1"/>
    <col min="5376" max="5376" width="0.375" style="10" customWidth="1"/>
    <col min="5377" max="5377" width="12.25" style="10" bestFit="1" customWidth="1"/>
    <col min="5378" max="5624" width="9.25" style="10"/>
    <col min="5625" max="5625" width="12.75" style="10" customWidth="1"/>
    <col min="5626" max="5626" width="34.75" style="10" customWidth="1"/>
    <col min="5627" max="5627" width="2.375" style="10" customWidth="1"/>
    <col min="5628" max="5628" width="8.625" style="10" customWidth="1"/>
    <col min="5629" max="5629" width="8.25" style="10" customWidth="1"/>
    <col min="5630" max="5631" width="17.75" style="10" customWidth="1"/>
    <col min="5632" max="5632" width="0.375" style="10" customWidth="1"/>
    <col min="5633" max="5633" width="12.25" style="10" bestFit="1" customWidth="1"/>
    <col min="5634" max="5880" width="9.25" style="10"/>
    <col min="5881" max="5881" width="12.75" style="10" customWidth="1"/>
    <col min="5882" max="5882" width="34.75" style="10" customWidth="1"/>
    <col min="5883" max="5883" width="2.375" style="10" customWidth="1"/>
    <col min="5884" max="5884" width="8.625" style="10" customWidth="1"/>
    <col min="5885" max="5885" width="8.25" style="10" customWidth="1"/>
    <col min="5886" max="5887" width="17.75" style="10" customWidth="1"/>
    <col min="5888" max="5888" width="0.375" style="10" customWidth="1"/>
    <col min="5889" max="5889" width="12.25" style="10" bestFit="1" customWidth="1"/>
    <col min="5890" max="6136" width="9.25" style="10"/>
    <col min="6137" max="6137" width="12.75" style="10" customWidth="1"/>
    <col min="6138" max="6138" width="34.75" style="10" customWidth="1"/>
    <col min="6139" max="6139" width="2.375" style="10" customWidth="1"/>
    <col min="6140" max="6140" width="8.625" style="10" customWidth="1"/>
    <col min="6141" max="6141" width="8.25" style="10" customWidth="1"/>
    <col min="6142" max="6143" width="17.75" style="10" customWidth="1"/>
    <col min="6144" max="6144" width="0.375" style="10" customWidth="1"/>
    <col min="6145" max="6145" width="12.25" style="10" bestFit="1" customWidth="1"/>
    <col min="6146" max="6392" width="9.25" style="10"/>
    <col min="6393" max="6393" width="12.75" style="10" customWidth="1"/>
    <col min="6394" max="6394" width="34.75" style="10" customWidth="1"/>
    <col min="6395" max="6395" width="2.375" style="10" customWidth="1"/>
    <col min="6396" max="6396" width="8.625" style="10" customWidth="1"/>
    <col min="6397" max="6397" width="8.25" style="10" customWidth="1"/>
    <col min="6398" max="6399" width="17.75" style="10" customWidth="1"/>
    <col min="6400" max="6400" width="0.375" style="10" customWidth="1"/>
    <col min="6401" max="6401" width="12.25" style="10" bestFit="1" customWidth="1"/>
    <col min="6402" max="6648" width="9.25" style="10"/>
    <col min="6649" max="6649" width="12.75" style="10" customWidth="1"/>
    <col min="6650" max="6650" width="34.75" style="10" customWidth="1"/>
    <col min="6651" max="6651" width="2.375" style="10" customWidth="1"/>
    <col min="6652" max="6652" width="8.625" style="10" customWidth="1"/>
    <col min="6653" max="6653" width="8.25" style="10" customWidth="1"/>
    <col min="6654" max="6655" width="17.75" style="10" customWidth="1"/>
    <col min="6656" max="6656" width="0.375" style="10" customWidth="1"/>
    <col min="6657" max="6657" width="12.25" style="10" bestFit="1" customWidth="1"/>
    <col min="6658" max="6904" width="9.25" style="10"/>
    <col min="6905" max="6905" width="12.75" style="10" customWidth="1"/>
    <col min="6906" max="6906" width="34.75" style="10" customWidth="1"/>
    <col min="6907" max="6907" width="2.375" style="10" customWidth="1"/>
    <col min="6908" max="6908" width="8.625" style="10" customWidth="1"/>
    <col min="6909" max="6909" width="8.25" style="10" customWidth="1"/>
    <col min="6910" max="6911" width="17.75" style="10" customWidth="1"/>
    <col min="6912" max="6912" width="0.375" style="10" customWidth="1"/>
    <col min="6913" max="6913" width="12.25" style="10" bestFit="1" customWidth="1"/>
    <col min="6914" max="7160" width="9.25" style="10"/>
    <col min="7161" max="7161" width="12.75" style="10" customWidth="1"/>
    <col min="7162" max="7162" width="34.75" style="10" customWidth="1"/>
    <col min="7163" max="7163" width="2.375" style="10" customWidth="1"/>
    <col min="7164" max="7164" width="8.625" style="10" customWidth="1"/>
    <col min="7165" max="7165" width="8.25" style="10" customWidth="1"/>
    <col min="7166" max="7167" width="17.75" style="10" customWidth="1"/>
    <col min="7168" max="7168" width="0.375" style="10" customWidth="1"/>
    <col min="7169" max="7169" width="12.25" style="10" bestFit="1" customWidth="1"/>
    <col min="7170" max="7416" width="9.25" style="10"/>
    <col min="7417" max="7417" width="12.75" style="10" customWidth="1"/>
    <col min="7418" max="7418" width="34.75" style="10" customWidth="1"/>
    <col min="7419" max="7419" width="2.375" style="10" customWidth="1"/>
    <col min="7420" max="7420" width="8.625" style="10" customWidth="1"/>
    <col min="7421" max="7421" width="8.25" style="10" customWidth="1"/>
    <col min="7422" max="7423" width="17.75" style="10" customWidth="1"/>
    <col min="7424" max="7424" width="0.375" style="10" customWidth="1"/>
    <col min="7425" max="7425" width="12.25" style="10" bestFit="1" customWidth="1"/>
    <col min="7426" max="7672" width="9.25" style="10"/>
    <col min="7673" max="7673" width="12.75" style="10" customWidth="1"/>
    <col min="7674" max="7674" width="34.75" style="10" customWidth="1"/>
    <col min="7675" max="7675" width="2.375" style="10" customWidth="1"/>
    <col min="7676" max="7676" width="8.625" style="10" customWidth="1"/>
    <col min="7677" max="7677" width="8.25" style="10" customWidth="1"/>
    <col min="7678" max="7679" width="17.75" style="10" customWidth="1"/>
    <col min="7680" max="7680" width="0.375" style="10" customWidth="1"/>
    <col min="7681" max="7681" width="12.25" style="10" bestFit="1" customWidth="1"/>
    <col min="7682" max="7928" width="9.25" style="10"/>
    <col min="7929" max="7929" width="12.75" style="10" customWidth="1"/>
    <col min="7930" max="7930" width="34.75" style="10" customWidth="1"/>
    <col min="7931" max="7931" width="2.375" style="10" customWidth="1"/>
    <col min="7932" max="7932" width="8.625" style="10" customWidth="1"/>
    <col min="7933" max="7933" width="8.25" style="10" customWidth="1"/>
    <col min="7934" max="7935" width="17.75" style="10" customWidth="1"/>
    <col min="7936" max="7936" width="0.375" style="10" customWidth="1"/>
    <col min="7937" max="7937" width="12.25" style="10" bestFit="1" customWidth="1"/>
    <col min="7938" max="8184" width="9.25" style="10"/>
    <col min="8185" max="8185" width="12.75" style="10" customWidth="1"/>
    <col min="8186" max="8186" width="34.75" style="10" customWidth="1"/>
    <col min="8187" max="8187" width="2.375" style="10" customWidth="1"/>
    <col min="8188" max="8188" width="8.625" style="10" customWidth="1"/>
    <col min="8189" max="8189" width="8.25" style="10" customWidth="1"/>
    <col min="8190" max="8191" width="17.75" style="10" customWidth="1"/>
    <col min="8192" max="8192" width="0.375" style="10" customWidth="1"/>
    <col min="8193" max="8193" width="12.25" style="10" bestFit="1" customWidth="1"/>
    <col min="8194" max="8440" width="9.25" style="10"/>
    <col min="8441" max="8441" width="12.75" style="10" customWidth="1"/>
    <col min="8442" max="8442" width="34.75" style="10" customWidth="1"/>
    <col min="8443" max="8443" width="2.375" style="10" customWidth="1"/>
    <col min="8444" max="8444" width="8.625" style="10" customWidth="1"/>
    <col min="8445" max="8445" width="8.25" style="10" customWidth="1"/>
    <col min="8446" max="8447" width="17.75" style="10" customWidth="1"/>
    <col min="8448" max="8448" width="0.375" style="10" customWidth="1"/>
    <col min="8449" max="8449" width="12.25" style="10" bestFit="1" customWidth="1"/>
    <col min="8450" max="8696" width="9.25" style="10"/>
    <col min="8697" max="8697" width="12.75" style="10" customWidth="1"/>
    <col min="8698" max="8698" width="34.75" style="10" customWidth="1"/>
    <col min="8699" max="8699" width="2.375" style="10" customWidth="1"/>
    <col min="8700" max="8700" width="8.625" style="10" customWidth="1"/>
    <col min="8701" max="8701" width="8.25" style="10" customWidth="1"/>
    <col min="8702" max="8703" width="17.75" style="10" customWidth="1"/>
    <col min="8704" max="8704" width="0.375" style="10" customWidth="1"/>
    <col min="8705" max="8705" width="12.25" style="10" bestFit="1" customWidth="1"/>
    <col min="8706" max="8952" width="9.25" style="10"/>
    <col min="8953" max="8953" width="12.75" style="10" customWidth="1"/>
    <col min="8954" max="8954" width="34.75" style="10" customWidth="1"/>
    <col min="8955" max="8955" width="2.375" style="10" customWidth="1"/>
    <col min="8956" max="8956" width="8.625" style="10" customWidth="1"/>
    <col min="8957" max="8957" width="8.25" style="10" customWidth="1"/>
    <col min="8958" max="8959" width="17.75" style="10" customWidth="1"/>
    <col min="8960" max="8960" width="0.375" style="10" customWidth="1"/>
    <col min="8961" max="8961" width="12.25" style="10" bestFit="1" customWidth="1"/>
    <col min="8962" max="9208" width="9.25" style="10"/>
    <col min="9209" max="9209" width="12.75" style="10" customWidth="1"/>
    <col min="9210" max="9210" width="34.75" style="10" customWidth="1"/>
    <col min="9211" max="9211" width="2.375" style="10" customWidth="1"/>
    <col min="9212" max="9212" width="8.625" style="10" customWidth="1"/>
    <col min="9213" max="9213" width="8.25" style="10" customWidth="1"/>
    <col min="9214" max="9215" width="17.75" style="10" customWidth="1"/>
    <col min="9216" max="9216" width="0.375" style="10" customWidth="1"/>
    <col min="9217" max="9217" width="12.25" style="10" bestFit="1" customWidth="1"/>
    <col min="9218" max="9464" width="9.25" style="10"/>
    <col min="9465" max="9465" width="12.75" style="10" customWidth="1"/>
    <col min="9466" max="9466" width="34.75" style="10" customWidth="1"/>
    <col min="9467" max="9467" width="2.375" style="10" customWidth="1"/>
    <col min="9468" max="9468" width="8.625" style="10" customWidth="1"/>
    <col min="9469" max="9469" width="8.25" style="10" customWidth="1"/>
    <col min="9470" max="9471" width="17.75" style="10" customWidth="1"/>
    <col min="9472" max="9472" width="0.375" style="10" customWidth="1"/>
    <col min="9473" max="9473" width="12.25" style="10" bestFit="1" customWidth="1"/>
    <col min="9474" max="9720" width="9.25" style="10"/>
    <col min="9721" max="9721" width="12.75" style="10" customWidth="1"/>
    <col min="9722" max="9722" width="34.75" style="10" customWidth="1"/>
    <col min="9723" max="9723" width="2.375" style="10" customWidth="1"/>
    <col min="9724" max="9724" width="8.625" style="10" customWidth="1"/>
    <col min="9725" max="9725" width="8.25" style="10" customWidth="1"/>
    <col min="9726" max="9727" width="17.75" style="10" customWidth="1"/>
    <col min="9728" max="9728" width="0.375" style="10" customWidth="1"/>
    <col min="9729" max="9729" width="12.25" style="10" bestFit="1" customWidth="1"/>
    <col min="9730" max="9976" width="9.25" style="10"/>
    <col min="9977" max="9977" width="12.75" style="10" customWidth="1"/>
    <col min="9978" max="9978" width="34.75" style="10" customWidth="1"/>
    <col min="9979" max="9979" width="2.375" style="10" customWidth="1"/>
    <col min="9980" max="9980" width="8.625" style="10" customWidth="1"/>
    <col min="9981" max="9981" width="8.25" style="10" customWidth="1"/>
    <col min="9982" max="9983" width="17.75" style="10" customWidth="1"/>
    <col min="9984" max="9984" width="0.375" style="10" customWidth="1"/>
    <col min="9985" max="9985" width="12.25" style="10" bestFit="1" customWidth="1"/>
    <col min="9986" max="10232" width="9.25" style="10"/>
    <col min="10233" max="10233" width="12.75" style="10" customWidth="1"/>
    <col min="10234" max="10234" width="34.75" style="10" customWidth="1"/>
    <col min="10235" max="10235" width="2.375" style="10" customWidth="1"/>
    <col min="10236" max="10236" width="8.625" style="10" customWidth="1"/>
    <col min="10237" max="10237" width="8.25" style="10" customWidth="1"/>
    <col min="10238" max="10239" width="17.75" style="10" customWidth="1"/>
    <col min="10240" max="10240" width="0.375" style="10" customWidth="1"/>
    <col min="10241" max="10241" width="12.25" style="10" bestFit="1" customWidth="1"/>
    <col min="10242" max="10488" width="9.25" style="10"/>
    <col min="10489" max="10489" width="12.75" style="10" customWidth="1"/>
    <col min="10490" max="10490" width="34.75" style="10" customWidth="1"/>
    <col min="10491" max="10491" width="2.375" style="10" customWidth="1"/>
    <col min="10492" max="10492" width="8.625" style="10" customWidth="1"/>
    <col min="10493" max="10493" width="8.25" style="10" customWidth="1"/>
    <col min="10494" max="10495" width="17.75" style="10" customWidth="1"/>
    <col min="10496" max="10496" width="0.375" style="10" customWidth="1"/>
    <col min="10497" max="10497" width="12.25" style="10" bestFit="1" customWidth="1"/>
    <col min="10498" max="10744" width="9.25" style="10"/>
    <col min="10745" max="10745" width="12.75" style="10" customWidth="1"/>
    <col min="10746" max="10746" width="34.75" style="10" customWidth="1"/>
    <col min="10747" max="10747" width="2.375" style="10" customWidth="1"/>
    <col min="10748" max="10748" width="8.625" style="10" customWidth="1"/>
    <col min="10749" max="10749" width="8.25" style="10" customWidth="1"/>
    <col min="10750" max="10751" width="17.75" style="10" customWidth="1"/>
    <col min="10752" max="10752" width="0.375" style="10" customWidth="1"/>
    <col min="10753" max="10753" width="12.25" style="10" bestFit="1" customWidth="1"/>
    <col min="10754" max="11000" width="9.25" style="10"/>
    <col min="11001" max="11001" width="12.75" style="10" customWidth="1"/>
    <col min="11002" max="11002" width="34.75" style="10" customWidth="1"/>
    <col min="11003" max="11003" width="2.375" style="10" customWidth="1"/>
    <col min="11004" max="11004" width="8.625" style="10" customWidth="1"/>
    <col min="11005" max="11005" width="8.25" style="10" customWidth="1"/>
    <col min="11006" max="11007" width="17.75" style="10" customWidth="1"/>
    <col min="11008" max="11008" width="0.375" style="10" customWidth="1"/>
    <col min="11009" max="11009" width="12.25" style="10" bestFit="1" customWidth="1"/>
    <col min="11010" max="11256" width="9.25" style="10"/>
    <col min="11257" max="11257" width="12.75" style="10" customWidth="1"/>
    <col min="11258" max="11258" width="34.75" style="10" customWidth="1"/>
    <col min="11259" max="11259" width="2.375" style="10" customWidth="1"/>
    <col min="11260" max="11260" width="8.625" style="10" customWidth="1"/>
    <col min="11261" max="11261" width="8.25" style="10" customWidth="1"/>
    <col min="11262" max="11263" width="17.75" style="10" customWidth="1"/>
    <col min="11264" max="11264" width="0.375" style="10" customWidth="1"/>
    <col min="11265" max="11265" width="12.25" style="10" bestFit="1" customWidth="1"/>
    <col min="11266" max="11512" width="9.25" style="10"/>
    <col min="11513" max="11513" width="12.75" style="10" customWidth="1"/>
    <col min="11514" max="11514" width="34.75" style="10" customWidth="1"/>
    <col min="11515" max="11515" width="2.375" style="10" customWidth="1"/>
    <col min="11516" max="11516" width="8.625" style="10" customWidth="1"/>
    <col min="11517" max="11517" width="8.25" style="10" customWidth="1"/>
    <col min="11518" max="11519" width="17.75" style="10" customWidth="1"/>
    <col min="11520" max="11520" width="0.375" style="10" customWidth="1"/>
    <col min="11521" max="11521" width="12.25" style="10" bestFit="1" customWidth="1"/>
    <col min="11522" max="11768" width="9.25" style="10"/>
    <col min="11769" max="11769" width="12.75" style="10" customWidth="1"/>
    <col min="11770" max="11770" width="34.75" style="10" customWidth="1"/>
    <col min="11771" max="11771" width="2.375" style="10" customWidth="1"/>
    <col min="11772" max="11772" width="8.625" style="10" customWidth="1"/>
    <col min="11773" max="11773" width="8.25" style="10" customWidth="1"/>
    <col min="11774" max="11775" width="17.75" style="10" customWidth="1"/>
    <col min="11776" max="11776" width="0.375" style="10" customWidth="1"/>
    <col min="11777" max="11777" width="12.25" style="10" bestFit="1" customWidth="1"/>
    <col min="11778" max="12024" width="9.25" style="10"/>
    <col min="12025" max="12025" width="12.75" style="10" customWidth="1"/>
    <col min="12026" max="12026" width="34.75" style="10" customWidth="1"/>
    <col min="12027" max="12027" width="2.375" style="10" customWidth="1"/>
    <col min="12028" max="12028" width="8.625" style="10" customWidth="1"/>
    <col min="12029" max="12029" width="8.25" style="10" customWidth="1"/>
    <col min="12030" max="12031" width="17.75" style="10" customWidth="1"/>
    <col min="12032" max="12032" width="0.375" style="10" customWidth="1"/>
    <col min="12033" max="12033" width="12.25" style="10" bestFit="1" customWidth="1"/>
    <col min="12034" max="12280" width="9.25" style="10"/>
    <col min="12281" max="12281" width="12.75" style="10" customWidth="1"/>
    <col min="12282" max="12282" width="34.75" style="10" customWidth="1"/>
    <col min="12283" max="12283" width="2.375" style="10" customWidth="1"/>
    <col min="12284" max="12284" width="8.625" style="10" customWidth="1"/>
    <col min="12285" max="12285" width="8.25" style="10" customWidth="1"/>
    <col min="12286" max="12287" width="17.75" style="10" customWidth="1"/>
    <col min="12288" max="12288" width="0.375" style="10" customWidth="1"/>
    <col min="12289" max="12289" width="12.25" style="10" bestFit="1" customWidth="1"/>
    <col min="12290" max="12536" width="9.25" style="10"/>
    <col min="12537" max="12537" width="12.75" style="10" customWidth="1"/>
    <col min="12538" max="12538" width="34.75" style="10" customWidth="1"/>
    <col min="12539" max="12539" width="2.375" style="10" customWidth="1"/>
    <col min="12540" max="12540" width="8.625" style="10" customWidth="1"/>
    <col min="12541" max="12541" width="8.25" style="10" customWidth="1"/>
    <col min="12542" max="12543" width="17.75" style="10" customWidth="1"/>
    <col min="12544" max="12544" width="0.375" style="10" customWidth="1"/>
    <col min="12545" max="12545" width="12.25" style="10" bestFit="1" customWidth="1"/>
    <col min="12546" max="12792" width="9.25" style="10"/>
    <col min="12793" max="12793" width="12.75" style="10" customWidth="1"/>
    <col min="12794" max="12794" width="34.75" style="10" customWidth="1"/>
    <col min="12795" max="12795" width="2.375" style="10" customWidth="1"/>
    <col min="12796" max="12796" width="8.625" style="10" customWidth="1"/>
    <col min="12797" max="12797" width="8.25" style="10" customWidth="1"/>
    <col min="12798" max="12799" width="17.75" style="10" customWidth="1"/>
    <col min="12800" max="12800" width="0.375" style="10" customWidth="1"/>
    <col min="12801" max="12801" width="12.25" style="10" bestFit="1" customWidth="1"/>
    <col min="12802" max="13048" width="9.25" style="10"/>
    <col min="13049" max="13049" width="12.75" style="10" customWidth="1"/>
    <col min="13050" max="13050" width="34.75" style="10" customWidth="1"/>
    <col min="13051" max="13051" width="2.375" style="10" customWidth="1"/>
    <col min="13052" max="13052" width="8.625" style="10" customWidth="1"/>
    <col min="13053" max="13053" width="8.25" style="10" customWidth="1"/>
    <col min="13054" max="13055" width="17.75" style="10" customWidth="1"/>
    <col min="13056" max="13056" width="0.375" style="10" customWidth="1"/>
    <col min="13057" max="13057" width="12.25" style="10" bestFit="1" customWidth="1"/>
    <col min="13058" max="13304" width="9.25" style="10"/>
    <col min="13305" max="13305" width="12.75" style="10" customWidth="1"/>
    <col min="13306" max="13306" width="34.75" style="10" customWidth="1"/>
    <col min="13307" max="13307" width="2.375" style="10" customWidth="1"/>
    <col min="13308" max="13308" width="8.625" style="10" customWidth="1"/>
    <col min="13309" max="13309" width="8.25" style="10" customWidth="1"/>
    <col min="13310" max="13311" width="17.75" style="10" customWidth="1"/>
    <col min="13312" max="13312" width="0.375" style="10" customWidth="1"/>
    <col min="13313" max="13313" width="12.25" style="10" bestFit="1" customWidth="1"/>
    <col min="13314" max="13560" width="9.25" style="10"/>
    <col min="13561" max="13561" width="12.75" style="10" customWidth="1"/>
    <col min="13562" max="13562" width="34.75" style="10" customWidth="1"/>
    <col min="13563" max="13563" width="2.375" style="10" customWidth="1"/>
    <col min="13564" max="13564" width="8.625" style="10" customWidth="1"/>
    <col min="13565" max="13565" width="8.25" style="10" customWidth="1"/>
    <col min="13566" max="13567" width="17.75" style="10" customWidth="1"/>
    <col min="13568" max="13568" width="0.375" style="10" customWidth="1"/>
    <col min="13569" max="13569" width="12.25" style="10" bestFit="1" customWidth="1"/>
    <col min="13570" max="13816" width="9.25" style="10"/>
    <col min="13817" max="13817" width="12.75" style="10" customWidth="1"/>
    <col min="13818" max="13818" width="34.75" style="10" customWidth="1"/>
    <col min="13819" max="13819" width="2.375" style="10" customWidth="1"/>
    <col min="13820" max="13820" width="8.625" style="10" customWidth="1"/>
    <col min="13821" max="13821" width="8.25" style="10" customWidth="1"/>
    <col min="13822" max="13823" width="17.75" style="10" customWidth="1"/>
    <col min="13824" max="13824" width="0.375" style="10" customWidth="1"/>
    <col min="13825" max="13825" width="12.25" style="10" bestFit="1" customWidth="1"/>
    <col min="13826" max="14072" width="9.25" style="10"/>
    <col min="14073" max="14073" width="12.75" style="10" customWidth="1"/>
    <col min="14074" max="14074" width="34.75" style="10" customWidth="1"/>
    <col min="14075" max="14075" width="2.375" style="10" customWidth="1"/>
    <col min="14076" max="14076" width="8.625" style="10" customWidth="1"/>
    <col min="14077" max="14077" width="8.25" style="10" customWidth="1"/>
    <col min="14078" max="14079" width="17.75" style="10" customWidth="1"/>
    <col min="14080" max="14080" width="0.375" style="10" customWidth="1"/>
    <col min="14081" max="14081" width="12.25" style="10" bestFit="1" customWidth="1"/>
    <col min="14082" max="14328" width="9.25" style="10"/>
    <col min="14329" max="14329" width="12.75" style="10" customWidth="1"/>
    <col min="14330" max="14330" width="34.75" style="10" customWidth="1"/>
    <col min="14331" max="14331" width="2.375" style="10" customWidth="1"/>
    <col min="14332" max="14332" width="8.625" style="10" customWidth="1"/>
    <col min="14333" max="14333" width="8.25" style="10" customWidth="1"/>
    <col min="14334" max="14335" width="17.75" style="10" customWidth="1"/>
    <col min="14336" max="14336" width="0.375" style="10" customWidth="1"/>
    <col min="14337" max="14337" width="12.25" style="10" bestFit="1" customWidth="1"/>
    <col min="14338" max="14584" width="9.25" style="10"/>
    <col min="14585" max="14585" width="12.75" style="10" customWidth="1"/>
    <col min="14586" max="14586" width="34.75" style="10" customWidth="1"/>
    <col min="14587" max="14587" width="2.375" style="10" customWidth="1"/>
    <col min="14588" max="14588" width="8.625" style="10" customWidth="1"/>
    <col min="14589" max="14589" width="8.25" style="10" customWidth="1"/>
    <col min="14590" max="14591" width="17.75" style="10" customWidth="1"/>
    <col min="14592" max="14592" width="0.375" style="10" customWidth="1"/>
    <col min="14593" max="14593" width="12.25" style="10" bestFit="1" customWidth="1"/>
    <col min="14594" max="14840" width="9.25" style="10"/>
    <col min="14841" max="14841" width="12.75" style="10" customWidth="1"/>
    <col min="14842" max="14842" width="34.75" style="10" customWidth="1"/>
    <col min="14843" max="14843" width="2.375" style="10" customWidth="1"/>
    <col min="14844" max="14844" width="8.625" style="10" customWidth="1"/>
    <col min="14845" max="14845" width="8.25" style="10" customWidth="1"/>
    <col min="14846" max="14847" width="17.75" style="10" customWidth="1"/>
    <col min="14848" max="14848" width="0.375" style="10" customWidth="1"/>
    <col min="14849" max="14849" width="12.25" style="10" bestFit="1" customWidth="1"/>
    <col min="14850" max="15096" width="9.25" style="10"/>
    <col min="15097" max="15097" width="12.75" style="10" customWidth="1"/>
    <col min="15098" max="15098" width="34.75" style="10" customWidth="1"/>
    <col min="15099" max="15099" width="2.375" style="10" customWidth="1"/>
    <col min="15100" max="15100" width="8.625" style="10" customWidth="1"/>
    <col min="15101" max="15101" width="8.25" style="10" customWidth="1"/>
    <col min="15102" max="15103" width="17.75" style="10" customWidth="1"/>
    <col min="15104" max="15104" width="0.375" style="10" customWidth="1"/>
    <col min="15105" max="15105" width="12.25" style="10" bestFit="1" customWidth="1"/>
    <col min="15106" max="15352" width="9.25" style="10"/>
    <col min="15353" max="15353" width="12.75" style="10" customWidth="1"/>
    <col min="15354" max="15354" width="34.75" style="10" customWidth="1"/>
    <col min="15355" max="15355" width="2.375" style="10" customWidth="1"/>
    <col min="15356" max="15356" width="8.625" style="10" customWidth="1"/>
    <col min="15357" max="15357" width="8.25" style="10" customWidth="1"/>
    <col min="15358" max="15359" width="17.75" style="10" customWidth="1"/>
    <col min="15360" max="15360" width="0.375" style="10" customWidth="1"/>
    <col min="15361" max="15361" width="12.25" style="10" bestFit="1" customWidth="1"/>
    <col min="15362" max="15608" width="9.25" style="10"/>
    <col min="15609" max="15609" width="12.75" style="10" customWidth="1"/>
    <col min="15610" max="15610" width="34.75" style="10" customWidth="1"/>
    <col min="15611" max="15611" width="2.375" style="10" customWidth="1"/>
    <col min="15612" max="15612" width="8.625" style="10" customWidth="1"/>
    <col min="15613" max="15613" width="8.25" style="10" customWidth="1"/>
    <col min="15614" max="15615" width="17.75" style="10" customWidth="1"/>
    <col min="15616" max="15616" width="0.375" style="10" customWidth="1"/>
    <col min="15617" max="15617" width="12.25" style="10" bestFit="1" customWidth="1"/>
    <col min="15618" max="15864" width="9.25" style="10"/>
    <col min="15865" max="15865" width="12.75" style="10" customWidth="1"/>
    <col min="15866" max="15866" width="34.75" style="10" customWidth="1"/>
    <col min="15867" max="15867" width="2.375" style="10" customWidth="1"/>
    <col min="15868" max="15868" width="8.625" style="10" customWidth="1"/>
    <col min="15869" max="15869" width="8.25" style="10" customWidth="1"/>
    <col min="15870" max="15871" width="17.75" style="10" customWidth="1"/>
    <col min="15872" max="15872" width="0.375" style="10" customWidth="1"/>
    <col min="15873" max="15873" width="12.25" style="10" bestFit="1" customWidth="1"/>
    <col min="15874" max="16120" width="9.25" style="10"/>
    <col min="16121" max="16121" width="12.75" style="10" customWidth="1"/>
    <col min="16122" max="16122" width="34.75" style="10" customWidth="1"/>
    <col min="16123" max="16123" width="2.375" style="10" customWidth="1"/>
    <col min="16124" max="16124" width="8.625" style="10" customWidth="1"/>
    <col min="16125" max="16125" width="8.25" style="10" customWidth="1"/>
    <col min="16126" max="16127" width="17.75" style="10" customWidth="1"/>
    <col min="16128" max="16128" width="0.375" style="10" customWidth="1"/>
    <col min="16129" max="16129" width="12.25" style="10" bestFit="1" customWidth="1"/>
    <col min="16130" max="16384" width="9.25" style="10"/>
  </cols>
  <sheetData>
    <row r="1" spans="2:6" ht="20.25" x14ac:dyDescent="0.2">
      <c r="B1" s="102" t="str">
        <f>'التدفقات النقدية'!B1:E1</f>
        <v>شركة أجمل الزهور والأشجار للصناعة</v>
      </c>
      <c r="C1" s="102"/>
      <c r="D1" s="102"/>
      <c r="E1" s="102"/>
      <c r="F1" s="102"/>
    </row>
    <row r="2" spans="2:6" ht="20.25" x14ac:dyDescent="0.2">
      <c r="B2" s="103" t="str">
        <f>'التدفقات النقدية'!B2:E2</f>
        <v>شركة شخص واحد - ذات مسئولية محدودة أجنبية</v>
      </c>
      <c r="C2" s="103"/>
      <c r="D2" s="103"/>
      <c r="E2" s="103"/>
      <c r="F2" s="103"/>
    </row>
    <row r="3" spans="2:6" ht="20.25" x14ac:dyDescent="0.2">
      <c r="B3" s="102" t="s">
        <v>715</v>
      </c>
      <c r="C3" s="102"/>
      <c r="D3" s="102"/>
      <c r="E3" s="102"/>
      <c r="F3" s="102"/>
    </row>
    <row r="4" spans="2:6" ht="20.25" x14ac:dyDescent="0.2">
      <c r="B4" s="104" t="s">
        <v>8</v>
      </c>
      <c r="C4" s="104"/>
      <c r="D4" s="104"/>
      <c r="E4" s="104"/>
      <c r="F4" s="104"/>
    </row>
    <row r="5" spans="2:6" s="31" customFormat="1" ht="24.95" customHeight="1" x14ac:dyDescent="0.2">
      <c r="B5" s="41" t="s">
        <v>699</v>
      </c>
      <c r="C5" s="76" t="str">
        <f>'المركز المالي'!B8</f>
        <v>نقد وما في حكمه</v>
      </c>
      <c r="D5" s="30"/>
      <c r="E5" s="30"/>
      <c r="F5" s="11"/>
    </row>
    <row r="6" spans="2:6" s="31" customFormat="1" ht="24.95" customHeight="1" x14ac:dyDescent="0.2">
      <c r="B6" s="107"/>
      <c r="C6" s="107"/>
      <c r="D6" s="42" t="str">
        <f>'المركز المالي'!E5</f>
        <v>31 ديسمبر 2024م</v>
      </c>
      <c r="F6" s="42" t="str">
        <f>'المركز المالي'!G5</f>
        <v>31 ديسمبر 2023م</v>
      </c>
    </row>
    <row r="7" spans="2:6" s="31" customFormat="1" ht="31.5" customHeight="1" x14ac:dyDescent="0.2">
      <c r="B7" s="106" t="s">
        <v>30</v>
      </c>
      <c r="C7" s="106"/>
      <c r="D7" s="37">
        <f>'ميزان المراجعة'!G2</f>
        <v>7053.8799999998882</v>
      </c>
      <c r="F7" s="37">
        <f>'ميزان المراجعة'!C2</f>
        <v>179580</v>
      </c>
    </row>
    <row r="8" spans="2:6" s="31" customFormat="1" ht="31.5" customHeight="1" x14ac:dyDescent="0.2">
      <c r="B8" s="106" t="s">
        <v>26</v>
      </c>
      <c r="C8" s="106"/>
      <c r="D8" s="37">
        <f>'ميزان المراجعة'!G3+'ميزان المراجعة'!G4+'ميزان المراجعة'!G5+'ميزان المراجعة'!G6</f>
        <v>34261.350000000151</v>
      </c>
      <c r="F8" s="37">
        <f>'ميزان المراجعة'!C3+'ميزان المراجعة'!C4+'ميزان المراجعة'!C5+'ميزان المراجعة'!C6</f>
        <v>111081.56</v>
      </c>
    </row>
    <row r="9" spans="2:6" s="31" customFormat="1" ht="31.5" customHeight="1" thickBot="1" x14ac:dyDescent="0.25">
      <c r="B9" s="106"/>
      <c r="C9" s="106"/>
      <c r="D9" s="77">
        <f>ROUND(SUM(D7:D8),0)</f>
        <v>41315</v>
      </c>
      <c r="F9" s="77">
        <f>ROUND(SUM(F7:F8),0)</f>
        <v>290662</v>
      </c>
    </row>
    <row r="10" spans="2:6" s="31" customFormat="1" ht="24.95" customHeight="1" thickTop="1" x14ac:dyDescent="0.2">
      <c r="B10" s="40"/>
      <c r="C10" s="36"/>
      <c r="D10" s="81"/>
      <c r="F10" s="81"/>
    </row>
    <row r="11" spans="2:6" s="31" customFormat="1" ht="24.95" customHeight="1" x14ac:dyDescent="0.2">
      <c r="B11" s="41" t="s">
        <v>700</v>
      </c>
      <c r="C11" s="76" t="str">
        <f>'المركز المالي'!B9</f>
        <v>المخزون</v>
      </c>
      <c r="D11" s="39"/>
      <c r="F11" s="39"/>
    </row>
    <row r="12" spans="2:6" s="31" customFormat="1" ht="30" customHeight="1" x14ac:dyDescent="0.2">
      <c r="B12" s="107"/>
      <c r="C12" s="107"/>
      <c r="D12" s="42" t="str">
        <f>D6</f>
        <v>31 ديسمبر 2024م</v>
      </c>
      <c r="F12" s="42" t="str">
        <f>F6</f>
        <v>31 ديسمبر 2023م</v>
      </c>
    </row>
    <row r="13" spans="2:6" s="31" customFormat="1" ht="30" customHeight="1" x14ac:dyDescent="0.2">
      <c r="B13" s="106" t="s">
        <v>716</v>
      </c>
      <c r="C13" s="106"/>
      <c r="D13" s="39">
        <f>'ميزان المراجعة'!G7</f>
        <v>307900</v>
      </c>
      <c r="F13" s="39">
        <f>'ميزان المراجعة'!C7</f>
        <v>266071.44</v>
      </c>
    </row>
    <row r="14" spans="2:6" s="31" customFormat="1" ht="30" customHeight="1" thickBot="1" x14ac:dyDescent="0.25">
      <c r="B14" s="106"/>
      <c r="C14" s="106"/>
      <c r="D14" s="77">
        <f>ROUND(SUM(D13:D13),0)</f>
        <v>307900</v>
      </c>
      <c r="F14" s="77">
        <f>ROUND(SUM(F13:F13),0)</f>
        <v>266071</v>
      </c>
    </row>
    <row r="15" spans="2:6" s="31" customFormat="1" ht="24.95" customHeight="1" thickTop="1" x14ac:dyDescent="0.2">
      <c r="B15" s="40"/>
      <c r="C15" s="36"/>
      <c r="D15" s="81"/>
      <c r="F15" s="81"/>
    </row>
    <row r="16" spans="2:6" s="31" customFormat="1" ht="24.95" customHeight="1" x14ac:dyDescent="0.2">
      <c r="B16" s="41" t="s">
        <v>701</v>
      </c>
      <c r="C16" s="76" t="str">
        <f>'المركز المالي'!B10</f>
        <v>دفعات مقدمة وأرصدة مدينة أخرى</v>
      </c>
      <c r="D16" s="39"/>
      <c r="F16" s="39"/>
    </row>
    <row r="17" spans="2:6" s="31" customFormat="1" ht="30.75" customHeight="1" x14ac:dyDescent="0.2">
      <c r="B17" s="106"/>
      <c r="C17" s="106"/>
      <c r="D17" s="42" t="str">
        <f>D6</f>
        <v>31 ديسمبر 2024م</v>
      </c>
      <c r="F17" s="42" t="str">
        <f>F6</f>
        <v>31 ديسمبر 2023م</v>
      </c>
    </row>
    <row r="18" spans="2:6" s="31" customFormat="1" ht="30.75" customHeight="1" x14ac:dyDescent="0.2">
      <c r="B18" s="106" t="s">
        <v>717</v>
      </c>
      <c r="C18" s="106"/>
      <c r="D18" s="79">
        <f>'ميزان المراجعة'!G14</f>
        <v>141038</v>
      </c>
      <c r="F18" s="82">
        <f>'ميزان المراجعة'!C14</f>
        <v>0</v>
      </c>
    </row>
    <row r="19" spans="2:6" s="31" customFormat="1" ht="30.75" customHeight="1" thickBot="1" x14ac:dyDescent="0.25">
      <c r="B19" s="106"/>
      <c r="C19" s="106"/>
      <c r="D19" s="80">
        <f>ROUND(SUM(D18:D18),0)</f>
        <v>141038</v>
      </c>
      <c r="F19" s="77">
        <f>ROUND(SUM(F17:F18),0)</f>
        <v>0</v>
      </c>
    </row>
    <row r="20" spans="2:6" s="31" customFormat="1" ht="24.95" customHeight="1" thickTop="1" x14ac:dyDescent="0.2">
      <c r="B20" s="40"/>
      <c r="C20" s="36"/>
      <c r="D20" s="81"/>
      <c r="F20" s="81"/>
    </row>
    <row r="21" spans="2:6" s="31" customFormat="1" ht="24.95" customHeight="1" x14ac:dyDescent="0.2">
      <c r="B21" s="40"/>
      <c r="C21" s="36"/>
      <c r="D21" s="81"/>
      <c r="F21" s="81"/>
    </row>
    <row r="22" spans="2:6" s="31" customFormat="1" ht="24.95" customHeight="1" x14ac:dyDescent="0.2">
      <c r="B22" s="40"/>
      <c r="C22" s="36"/>
      <c r="D22" s="81"/>
      <c r="F22" s="81"/>
    </row>
    <row r="23" spans="2:6" s="31" customFormat="1" ht="24.95" customHeight="1" x14ac:dyDescent="0.2">
      <c r="B23" s="40"/>
      <c r="C23" s="36"/>
      <c r="D23" s="81"/>
      <c r="F23" s="81"/>
    </row>
    <row r="24" spans="2:6" s="31" customFormat="1" ht="24.95" customHeight="1" x14ac:dyDescent="0.2">
      <c r="B24" s="40"/>
      <c r="C24" s="36"/>
      <c r="D24" s="81"/>
      <c r="F24" s="81"/>
    </row>
    <row r="25" spans="2:6" s="31" customFormat="1" ht="24.95" customHeight="1" x14ac:dyDescent="0.2">
      <c r="B25" s="40"/>
      <c r="C25" s="36"/>
      <c r="D25" s="81"/>
      <c r="F25" s="81"/>
    </row>
    <row r="26" spans="2:6" s="31" customFormat="1" ht="24.95" customHeight="1" x14ac:dyDescent="0.2">
      <c r="B26" s="40"/>
      <c r="C26" s="36"/>
      <c r="D26" s="81"/>
      <c r="F26" s="81"/>
    </row>
    <row r="27" spans="2:6" s="31" customFormat="1" ht="24.95" customHeight="1" x14ac:dyDescent="0.2">
      <c r="B27" s="40"/>
      <c r="C27" s="36"/>
      <c r="D27" s="81"/>
      <c r="F27" s="81"/>
    </row>
    <row r="28" spans="2:6" s="31" customFormat="1" ht="24.95" customHeight="1" x14ac:dyDescent="0.2">
      <c r="B28" s="40"/>
      <c r="C28" s="36"/>
      <c r="D28" s="81"/>
      <c r="F28" s="81"/>
    </row>
    <row r="29" spans="2:6" s="31" customFormat="1" ht="24.95" customHeight="1" x14ac:dyDescent="0.2">
      <c r="B29" s="40"/>
      <c r="C29" s="36"/>
      <c r="D29" s="81"/>
      <c r="F29" s="81"/>
    </row>
    <row r="30" spans="2:6" s="31" customFormat="1" ht="9" customHeight="1" x14ac:dyDescent="0.2">
      <c r="B30" s="40"/>
      <c r="C30" s="36"/>
      <c r="D30" s="37"/>
      <c r="F30" s="39"/>
    </row>
    <row r="31" spans="2:6" ht="21.95" customHeight="1" x14ac:dyDescent="0.2">
      <c r="B31" s="101">
        <v>17</v>
      </c>
      <c r="C31" s="101"/>
      <c r="D31" s="101"/>
      <c r="E31" s="101"/>
      <c r="F31" s="101"/>
    </row>
  </sheetData>
  <customSheetViews>
    <customSheetView guid="{C4C54333-0C8B-484B-8210-F3D7E510C081}" scale="175" showGridLines="0" topLeftCell="A49">
      <selection activeCell="D11" sqref="D11"/>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15">
    <mergeCell ref="B31:F31"/>
    <mergeCell ref="B1:F1"/>
    <mergeCell ref="B2:F2"/>
    <mergeCell ref="B3:F3"/>
    <mergeCell ref="B4:F4"/>
    <mergeCell ref="B17:C17"/>
    <mergeCell ref="B7:C7"/>
    <mergeCell ref="B8:C8"/>
    <mergeCell ref="B9:C9"/>
    <mergeCell ref="B12:C12"/>
    <mergeCell ref="B13:C13"/>
    <mergeCell ref="B14:C14"/>
    <mergeCell ref="B18:C18"/>
    <mergeCell ref="B19:C19"/>
    <mergeCell ref="B6:C6"/>
  </mergeCells>
  <pageMargins left="0.78740157480314965" right="1.06" top="0.39370078740157483" bottom="0" header="0.39370078740157483" footer="0.19685039370078741"/>
  <pageSetup paperSize="9" firstPageNumber="5"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J21"/>
  <sheetViews>
    <sheetView rightToLeft="1" view="pageBreakPreview" zoomScaleNormal="130" zoomScaleSheetLayoutView="100" workbookViewId="0">
      <selection activeCell="S18" sqref="S18"/>
    </sheetView>
  </sheetViews>
  <sheetFormatPr defaultColWidth="9.25" defaultRowHeight="24" customHeight="1" x14ac:dyDescent="0.2"/>
  <cols>
    <col min="1" max="1" width="6.75" style="10" customWidth="1"/>
    <col min="2" max="2" width="2.625" style="19" bestFit="1" customWidth="1"/>
    <col min="3" max="3" width="22.125" style="10" customWidth="1"/>
    <col min="4" max="4" width="16.625" style="10" customWidth="1"/>
    <col min="5" max="5" width="1.625" style="10" customWidth="1"/>
    <col min="6" max="6" width="16.625" style="10" customWidth="1"/>
    <col min="7" max="7" width="1.625" style="10" customWidth="1"/>
    <col min="8" max="8" width="16.625" style="10" customWidth="1"/>
    <col min="9" max="9" width="1.625" style="10" customWidth="1"/>
    <col min="10" max="10" width="16.625" style="10" customWidth="1"/>
    <col min="11" max="254" width="9.25" style="10"/>
    <col min="255" max="255" width="12.75" style="10" customWidth="1"/>
    <col min="256" max="256" width="34.75" style="10" customWidth="1"/>
    <col min="257" max="257" width="2.375" style="10" customWidth="1"/>
    <col min="258" max="258" width="8.625" style="10" customWidth="1"/>
    <col min="259" max="259" width="8.25" style="10" customWidth="1"/>
    <col min="260" max="261" width="17.75" style="10" customWidth="1"/>
    <col min="262" max="262" width="0.375" style="10" customWidth="1"/>
    <col min="263" max="263" width="12.25" style="10" bestFit="1" customWidth="1"/>
    <col min="264" max="510" width="9.25" style="10"/>
    <col min="511" max="511" width="12.75" style="10" customWidth="1"/>
    <col min="512" max="512" width="34.75" style="10" customWidth="1"/>
    <col min="513" max="513" width="2.375" style="10" customWidth="1"/>
    <col min="514" max="514" width="8.625" style="10" customWidth="1"/>
    <col min="515" max="515" width="8.25" style="10" customWidth="1"/>
    <col min="516" max="517" width="17.75" style="10" customWidth="1"/>
    <col min="518" max="518" width="0.375" style="10" customWidth="1"/>
    <col min="519" max="519" width="12.25" style="10" bestFit="1" customWidth="1"/>
    <col min="520" max="766" width="9.25" style="10"/>
    <col min="767" max="767" width="12.75" style="10" customWidth="1"/>
    <col min="768" max="768" width="34.75" style="10" customWidth="1"/>
    <col min="769" max="769" width="2.375" style="10" customWidth="1"/>
    <col min="770" max="770" width="8.625" style="10" customWidth="1"/>
    <col min="771" max="771" width="8.25" style="10" customWidth="1"/>
    <col min="772" max="773" width="17.75" style="10" customWidth="1"/>
    <col min="774" max="774" width="0.375" style="10" customWidth="1"/>
    <col min="775" max="775" width="12.25" style="10" bestFit="1" customWidth="1"/>
    <col min="776" max="1022" width="9.25" style="10"/>
    <col min="1023" max="1023" width="12.75" style="10" customWidth="1"/>
    <col min="1024" max="1024" width="34.75" style="10" customWidth="1"/>
    <col min="1025" max="1025" width="2.375" style="10" customWidth="1"/>
    <col min="1026" max="1026" width="8.625" style="10" customWidth="1"/>
    <col min="1027" max="1027" width="8.25" style="10" customWidth="1"/>
    <col min="1028" max="1029" width="17.75" style="10" customWidth="1"/>
    <col min="1030" max="1030" width="0.375" style="10" customWidth="1"/>
    <col min="1031" max="1031" width="12.25" style="10" bestFit="1" customWidth="1"/>
    <col min="1032" max="1278" width="9.25" style="10"/>
    <col min="1279" max="1279" width="12.75" style="10" customWidth="1"/>
    <col min="1280" max="1280" width="34.75" style="10" customWidth="1"/>
    <col min="1281" max="1281" width="2.375" style="10" customWidth="1"/>
    <col min="1282" max="1282" width="8.625" style="10" customWidth="1"/>
    <col min="1283" max="1283" width="8.25" style="10" customWidth="1"/>
    <col min="1284" max="1285" width="17.75" style="10" customWidth="1"/>
    <col min="1286" max="1286" width="0.375" style="10" customWidth="1"/>
    <col min="1287" max="1287" width="12.25" style="10" bestFit="1" customWidth="1"/>
    <col min="1288" max="1534" width="9.25" style="10"/>
    <col min="1535" max="1535" width="12.75" style="10" customWidth="1"/>
    <col min="1536" max="1536" width="34.75" style="10" customWidth="1"/>
    <col min="1537" max="1537" width="2.375" style="10" customWidth="1"/>
    <col min="1538" max="1538" width="8.625" style="10" customWidth="1"/>
    <col min="1539" max="1539" width="8.25" style="10" customWidth="1"/>
    <col min="1540" max="1541" width="17.75" style="10" customWidth="1"/>
    <col min="1542" max="1542" width="0.375" style="10" customWidth="1"/>
    <col min="1543" max="1543" width="12.25" style="10" bestFit="1" customWidth="1"/>
    <col min="1544" max="1790" width="9.25" style="10"/>
    <col min="1791" max="1791" width="12.75" style="10" customWidth="1"/>
    <col min="1792" max="1792" width="34.75" style="10" customWidth="1"/>
    <col min="1793" max="1793" width="2.375" style="10" customWidth="1"/>
    <col min="1794" max="1794" width="8.625" style="10" customWidth="1"/>
    <col min="1795" max="1795" width="8.25" style="10" customWidth="1"/>
    <col min="1796" max="1797" width="17.75" style="10" customWidth="1"/>
    <col min="1798" max="1798" width="0.375" style="10" customWidth="1"/>
    <col min="1799" max="1799" width="12.25" style="10" bestFit="1" customWidth="1"/>
    <col min="1800" max="2046" width="9.25" style="10"/>
    <col min="2047" max="2047" width="12.75" style="10" customWidth="1"/>
    <col min="2048" max="2048" width="34.75" style="10" customWidth="1"/>
    <col min="2049" max="2049" width="2.375" style="10" customWidth="1"/>
    <col min="2050" max="2050" width="8.625" style="10" customWidth="1"/>
    <col min="2051" max="2051" width="8.25" style="10" customWidth="1"/>
    <col min="2052" max="2053" width="17.75" style="10" customWidth="1"/>
    <col min="2054" max="2054" width="0.375" style="10" customWidth="1"/>
    <col min="2055" max="2055" width="12.25" style="10" bestFit="1" customWidth="1"/>
    <col min="2056" max="2302" width="9.25" style="10"/>
    <col min="2303" max="2303" width="12.75" style="10" customWidth="1"/>
    <col min="2304" max="2304" width="34.75" style="10" customWidth="1"/>
    <col min="2305" max="2305" width="2.375" style="10" customWidth="1"/>
    <col min="2306" max="2306" width="8.625" style="10" customWidth="1"/>
    <col min="2307" max="2307" width="8.25" style="10" customWidth="1"/>
    <col min="2308" max="2309" width="17.75" style="10" customWidth="1"/>
    <col min="2310" max="2310" width="0.375" style="10" customWidth="1"/>
    <col min="2311" max="2311" width="12.25" style="10" bestFit="1" customWidth="1"/>
    <col min="2312" max="2558" width="9.25" style="10"/>
    <col min="2559" max="2559" width="12.75" style="10" customWidth="1"/>
    <col min="2560" max="2560" width="34.75" style="10" customWidth="1"/>
    <col min="2561" max="2561" width="2.375" style="10" customWidth="1"/>
    <col min="2562" max="2562" width="8.625" style="10" customWidth="1"/>
    <col min="2563" max="2563" width="8.25" style="10" customWidth="1"/>
    <col min="2564" max="2565" width="17.75" style="10" customWidth="1"/>
    <col min="2566" max="2566" width="0.375" style="10" customWidth="1"/>
    <col min="2567" max="2567" width="12.25" style="10" bestFit="1" customWidth="1"/>
    <col min="2568" max="2814" width="9.25" style="10"/>
    <col min="2815" max="2815" width="12.75" style="10" customWidth="1"/>
    <col min="2816" max="2816" width="34.75" style="10" customWidth="1"/>
    <col min="2817" max="2817" width="2.375" style="10" customWidth="1"/>
    <col min="2818" max="2818" width="8.625" style="10" customWidth="1"/>
    <col min="2819" max="2819" width="8.25" style="10" customWidth="1"/>
    <col min="2820" max="2821" width="17.75" style="10" customWidth="1"/>
    <col min="2822" max="2822" width="0.375" style="10" customWidth="1"/>
    <col min="2823" max="2823" width="12.25" style="10" bestFit="1" customWidth="1"/>
    <col min="2824" max="3070" width="9.25" style="10"/>
    <col min="3071" max="3071" width="12.75" style="10" customWidth="1"/>
    <col min="3072" max="3072" width="34.75" style="10" customWidth="1"/>
    <col min="3073" max="3073" width="2.375" style="10" customWidth="1"/>
    <col min="3074" max="3074" width="8.625" style="10" customWidth="1"/>
    <col min="3075" max="3075" width="8.25" style="10" customWidth="1"/>
    <col min="3076" max="3077" width="17.75" style="10" customWidth="1"/>
    <col min="3078" max="3078" width="0.375" style="10" customWidth="1"/>
    <col min="3079" max="3079" width="12.25" style="10" bestFit="1" customWidth="1"/>
    <col min="3080" max="3326" width="9.25" style="10"/>
    <col min="3327" max="3327" width="12.75" style="10" customWidth="1"/>
    <col min="3328" max="3328" width="34.75" style="10" customWidth="1"/>
    <col min="3329" max="3329" width="2.375" style="10" customWidth="1"/>
    <col min="3330" max="3330" width="8.625" style="10" customWidth="1"/>
    <col min="3331" max="3331" width="8.25" style="10" customWidth="1"/>
    <col min="3332" max="3333" width="17.75" style="10" customWidth="1"/>
    <col min="3334" max="3334" width="0.375" style="10" customWidth="1"/>
    <col min="3335" max="3335" width="12.25" style="10" bestFit="1" customWidth="1"/>
    <col min="3336" max="3582" width="9.25" style="10"/>
    <col min="3583" max="3583" width="12.75" style="10" customWidth="1"/>
    <col min="3584" max="3584" width="34.75" style="10" customWidth="1"/>
    <col min="3585" max="3585" width="2.375" style="10" customWidth="1"/>
    <col min="3586" max="3586" width="8.625" style="10" customWidth="1"/>
    <col min="3587" max="3587" width="8.25" style="10" customWidth="1"/>
    <col min="3588" max="3589" width="17.75" style="10" customWidth="1"/>
    <col min="3590" max="3590" width="0.375" style="10" customWidth="1"/>
    <col min="3591" max="3591" width="12.25" style="10" bestFit="1" customWidth="1"/>
    <col min="3592" max="3838" width="9.25" style="10"/>
    <col min="3839" max="3839" width="12.75" style="10" customWidth="1"/>
    <col min="3840" max="3840" width="34.75" style="10" customWidth="1"/>
    <col min="3841" max="3841" width="2.375" style="10" customWidth="1"/>
    <col min="3842" max="3842" width="8.625" style="10" customWidth="1"/>
    <col min="3843" max="3843" width="8.25" style="10" customWidth="1"/>
    <col min="3844" max="3845" width="17.75" style="10" customWidth="1"/>
    <col min="3846" max="3846" width="0.375" style="10" customWidth="1"/>
    <col min="3847" max="3847" width="12.25" style="10" bestFit="1" customWidth="1"/>
    <col min="3848" max="4094" width="9.25" style="10"/>
    <col min="4095" max="4095" width="12.75" style="10" customWidth="1"/>
    <col min="4096" max="4096" width="34.75" style="10" customWidth="1"/>
    <col min="4097" max="4097" width="2.375" style="10" customWidth="1"/>
    <col min="4098" max="4098" width="8.625" style="10" customWidth="1"/>
    <col min="4099" max="4099" width="8.25" style="10" customWidth="1"/>
    <col min="4100" max="4101" width="17.75" style="10" customWidth="1"/>
    <col min="4102" max="4102" width="0.375" style="10" customWidth="1"/>
    <col min="4103" max="4103" width="12.25" style="10" bestFit="1" customWidth="1"/>
    <col min="4104" max="4350" width="9.25" style="10"/>
    <col min="4351" max="4351" width="12.75" style="10" customWidth="1"/>
    <col min="4352" max="4352" width="34.75" style="10" customWidth="1"/>
    <col min="4353" max="4353" width="2.375" style="10" customWidth="1"/>
    <col min="4354" max="4354" width="8.625" style="10" customWidth="1"/>
    <col min="4355" max="4355" width="8.25" style="10" customWidth="1"/>
    <col min="4356" max="4357" width="17.75" style="10" customWidth="1"/>
    <col min="4358" max="4358" width="0.375" style="10" customWidth="1"/>
    <col min="4359" max="4359" width="12.25" style="10" bestFit="1" customWidth="1"/>
    <col min="4360" max="4606" width="9.25" style="10"/>
    <col min="4607" max="4607" width="12.75" style="10" customWidth="1"/>
    <col min="4608" max="4608" width="34.75" style="10" customWidth="1"/>
    <col min="4609" max="4609" width="2.375" style="10" customWidth="1"/>
    <col min="4610" max="4610" width="8.625" style="10" customWidth="1"/>
    <col min="4611" max="4611" width="8.25" style="10" customWidth="1"/>
    <col min="4612" max="4613" width="17.75" style="10" customWidth="1"/>
    <col min="4614" max="4614" width="0.375" style="10" customWidth="1"/>
    <col min="4615" max="4615" width="12.25" style="10" bestFit="1" customWidth="1"/>
    <col min="4616" max="4862" width="9.25" style="10"/>
    <col min="4863" max="4863" width="12.75" style="10" customWidth="1"/>
    <col min="4864" max="4864" width="34.75" style="10" customWidth="1"/>
    <col min="4865" max="4865" width="2.375" style="10" customWidth="1"/>
    <col min="4866" max="4866" width="8.625" style="10" customWidth="1"/>
    <col min="4867" max="4867" width="8.25" style="10" customWidth="1"/>
    <col min="4868" max="4869" width="17.75" style="10" customWidth="1"/>
    <col min="4870" max="4870" width="0.375" style="10" customWidth="1"/>
    <col min="4871" max="4871" width="12.25" style="10" bestFit="1" customWidth="1"/>
    <col min="4872" max="5118" width="9.25" style="10"/>
    <col min="5119" max="5119" width="12.75" style="10" customWidth="1"/>
    <col min="5120" max="5120" width="34.75" style="10" customWidth="1"/>
    <col min="5121" max="5121" width="2.375" style="10" customWidth="1"/>
    <col min="5122" max="5122" width="8.625" style="10" customWidth="1"/>
    <col min="5123" max="5123" width="8.25" style="10" customWidth="1"/>
    <col min="5124" max="5125" width="17.75" style="10" customWidth="1"/>
    <col min="5126" max="5126" width="0.375" style="10" customWidth="1"/>
    <col min="5127" max="5127" width="12.25" style="10" bestFit="1" customWidth="1"/>
    <col min="5128" max="5374" width="9.25" style="10"/>
    <col min="5375" max="5375" width="12.75" style="10" customWidth="1"/>
    <col min="5376" max="5376" width="34.75" style="10" customWidth="1"/>
    <col min="5377" max="5377" width="2.375" style="10" customWidth="1"/>
    <col min="5378" max="5378" width="8.625" style="10" customWidth="1"/>
    <col min="5379" max="5379" width="8.25" style="10" customWidth="1"/>
    <col min="5380" max="5381" width="17.75" style="10" customWidth="1"/>
    <col min="5382" max="5382" width="0.375" style="10" customWidth="1"/>
    <col min="5383" max="5383" width="12.25" style="10" bestFit="1" customWidth="1"/>
    <col min="5384" max="5630" width="9.25" style="10"/>
    <col min="5631" max="5631" width="12.75" style="10" customWidth="1"/>
    <col min="5632" max="5632" width="34.75" style="10" customWidth="1"/>
    <col min="5633" max="5633" width="2.375" style="10" customWidth="1"/>
    <col min="5634" max="5634" width="8.625" style="10" customWidth="1"/>
    <col min="5635" max="5635" width="8.25" style="10" customWidth="1"/>
    <col min="5636" max="5637" width="17.75" style="10" customWidth="1"/>
    <col min="5638" max="5638" width="0.375" style="10" customWidth="1"/>
    <col min="5639" max="5639" width="12.25" style="10" bestFit="1" customWidth="1"/>
    <col min="5640" max="5886" width="9.25" style="10"/>
    <col min="5887" max="5887" width="12.75" style="10" customWidth="1"/>
    <col min="5888" max="5888" width="34.75" style="10" customWidth="1"/>
    <col min="5889" max="5889" width="2.375" style="10" customWidth="1"/>
    <col min="5890" max="5890" width="8.625" style="10" customWidth="1"/>
    <col min="5891" max="5891" width="8.25" style="10" customWidth="1"/>
    <col min="5892" max="5893" width="17.75" style="10" customWidth="1"/>
    <col min="5894" max="5894" width="0.375" style="10" customWidth="1"/>
    <col min="5895" max="5895" width="12.25" style="10" bestFit="1" customWidth="1"/>
    <col min="5896" max="6142" width="9.25" style="10"/>
    <col min="6143" max="6143" width="12.75" style="10" customWidth="1"/>
    <col min="6144" max="6144" width="34.75" style="10" customWidth="1"/>
    <col min="6145" max="6145" width="2.375" style="10" customWidth="1"/>
    <col min="6146" max="6146" width="8.625" style="10" customWidth="1"/>
    <col min="6147" max="6147" width="8.25" style="10" customWidth="1"/>
    <col min="6148" max="6149" width="17.75" style="10" customWidth="1"/>
    <col min="6150" max="6150" width="0.375" style="10" customWidth="1"/>
    <col min="6151" max="6151" width="12.25" style="10" bestFit="1" customWidth="1"/>
    <col min="6152" max="6398" width="9.25" style="10"/>
    <col min="6399" max="6399" width="12.75" style="10" customWidth="1"/>
    <col min="6400" max="6400" width="34.75" style="10" customWidth="1"/>
    <col min="6401" max="6401" width="2.375" style="10" customWidth="1"/>
    <col min="6402" max="6402" width="8.625" style="10" customWidth="1"/>
    <col min="6403" max="6403" width="8.25" style="10" customWidth="1"/>
    <col min="6404" max="6405" width="17.75" style="10" customWidth="1"/>
    <col min="6406" max="6406" width="0.375" style="10" customWidth="1"/>
    <col min="6407" max="6407" width="12.25" style="10" bestFit="1" customWidth="1"/>
    <col min="6408" max="6654" width="9.25" style="10"/>
    <col min="6655" max="6655" width="12.75" style="10" customWidth="1"/>
    <col min="6656" max="6656" width="34.75" style="10" customWidth="1"/>
    <col min="6657" max="6657" width="2.375" style="10" customWidth="1"/>
    <col min="6658" max="6658" width="8.625" style="10" customWidth="1"/>
    <col min="6659" max="6659" width="8.25" style="10" customWidth="1"/>
    <col min="6660" max="6661" width="17.75" style="10" customWidth="1"/>
    <col min="6662" max="6662" width="0.375" style="10" customWidth="1"/>
    <col min="6663" max="6663" width="12.25" style="10" bestFit="1" customWidth="1"/>
    <col min="6664" max="6910" width="9.25" style="10"/>
    <col min="6911" max="6911" width="12.75" style="10" customWidth="1"/>
    <col min="6912" max="6912" width="34.75" style="10" customWidth="1"/>
    <col min="6913" max="6913" width="2.375" style="10" customWidth="1"/>
    <col min="6914" max="6914" width="8.625" style="10" customWidth="1"/>
    <col min="6915" max="6915" width="8.25" style="10" customWidth="1"/>
    <col min="6916" max="6917" width="17.75" style="10" customWidth="1"/>
    <col min="6918" max="6918" width="0.375" style="10" customWidth="1"/>
    <col min="6919" max="6919" width="12.25" style="10" bestFit="1" customWidth="1"/>
    <col min="6920" max="7166" width="9.25" style="10"/>
    <col min="7167" max="7167" width="12.75" style="10" customWidth="1"/>
    <col min="7168" max="7168" width="34.75" style="10" customWidth="1"/>
    <col min="7169" max="7169" width="2.375" style="10" customWidth="1"/>
    <col min="7170" max="7170" width="8.625" style="10" customWidth="1"/>
    <col min="7171" max="7171" width="8.25" style="10" customWidth="1"/>
    <col min="7172" max="7173" width="17.75" style="10" customWidth="1"/>
    <col min="7174" max="7174" width="0.375" style="10" customWidth="1"/>
    <col min="7175" max="7175" width="12.25" style="10" bestFit="1" customWidth="1"/>
    <col min="7176" max="7422" width="9.25" style="10"/>
    <col min="7423" max="7423" width="12.75" style="10" customWidth="1"/>
    <col min="7424" max="7424" width="34.75" style="10" customWidth="1"/>
    <col min="7425" max="7425" width="2.375" style="10" customWidth="1"/>
    <col min="7426" max="7426" width="8.625" style="10" customWidth="1"/>
    <col min="7427" max="7427" width="8.25" style="10" customWidth="1"/>
    <col min="7428" max="7429" width="17.75" style="10" customWidth="1"/>
    <col min="7430" max="7430" width="0.375" style="10" customWidth="1"/>
    <col min="7431" max="7431" width="12.25" style="10" bestFit="1" customWidth="1"/>
    <col min="7432" max="7678" width="9.25" style="10"/>
    <col min="7679" max="7679" width="12.75" style="10" customWidth="1"/>
    <col min="7680" max="7680" width="34.75" style="10" customWidth="1"/>
    <col min="7681" max="7681" width="2.375" style="10" customWidth="1"/>
    <col min="7682" max="7682" width="8.625" style="10" customWidth="1"/>
    <col min="7683" max="7683" width="8.25" style="10" customWidth="1"/>
    <col min="7684" max="7685" width="17.75" style="10" customWidth="1"/>
    <col min="7686" max="7686" width="0.375" style="10" customWidth="1"/>
    <col min="7687" max="7687" width="12.25" style="10" bestFit="1" customWidth="1"/>
    <col min="7688" max="7934" width="9.25" style="10"/>
    <col min="7935" max="7935" width="12.75" style="10" customWidth="1"/>
    <col min="7936" max="7936" width="34.75" style="10" customWidth="1"/>
    <col min="7937" max="7937" width="2.375" style="10" customWidth="1"/>
    <col min="7938" max="7938" width="8.625" style="10" customWidth="1"/>
    <col min="7939" max="7939" width="8.25" style="10" customWidth="1"/>
    <col min="7940" max="7941" width="17.75" style="10" customWidth="1"/>
    <col min="7942" max="7942" width="0.375" style="10" customWidth="1"/>
    <col min="7943" max="7943" width="12.25" style="10" bestFit="1" customWidth="1"/>
    <col min="7944" max="8190" width="9.25" style="10"/>
    <col min="8191" max="8191" width="12.75" style="10" customWidth="1"/>
    <col min="8192" max="8192" width="34.75" style="10" customWidth="1"/>
    <col min="8193" max="8193" width="2.375" style="10" customWidth="1"/>
    <col min="8194" max="8194" width="8.625" style="10" customWidth="1"/>
    <col min="8195" max="8195" width="8.25" style="10" customWidth="1"/>
    <col min="8196" max="8197" width="17.75" style="10" customWidth="1"/>
    <col min="8198" max="8198" width="0.375" style="10" customWidth="1"/>
    <col min="8199" max="8199" width="12.25" style="10" bestFit="1" customWidth="1"/>
    <col min="8200" max="8446" width="9.25" style="10"/>
    <col min="8447" max="8447" width="12.75" style="10" customWidth="1"/>
    <col min="8448" max="8448" width="34.75" style="10" customWidth="1"/>
    <col min="8449" max="8449" width="2.375" style="10" customWidth="1"/>
    <col min="8450" max="8450" width="8.625" style="10" customWidth="1"/>
    <col min="8451" max="8451" width="8.25" style="10" customWidth="1"/>
    <col min="8452" max="8453" width="17.75" style="10" customWidth="1"/>
    <col min="8454" max="8454" width="0.375" style="10" customWidth="1"/>
    <col min="8455" max="8455" width="12.25" style="10" bestFit="1" customWidth="1"/>
    <col min="8456" max="8702" width="9.25" style="10"/>
    <col min="8703" max="8703" width="12.75" style="10" customWidth="1"/>
    <col min="8704" max="8704" width="34.75" style="10" customWidth="1"/>
    <col min="8705" max="8705" width="2.375" style="10" customWidth="1"/>
    <col min="8706" max="8706" width="8.625" style="10" customWidth="1"/>
    <col min="8707" max="8707" width="8.25" style="10" customWidth="1"/>
    <col min="8708" max="8709" width="17.75" style="10" customWidth="1"/>
    <col min="8710" max="8710" width="0.375" style="10" customWidth="1"/>
    <col min="8711" max="8711" width="12.25" style="10" bestFit="1" customWidth="1"/>
    <col min="8712" max="8958" width="9.25" style="10"/>
    <col min="8959" max="8959" width="12.75" style="10" customWidth="1"/>
    <col min="8960" max="8960" width="34.75" style="10" customWidth="1"/>
    <col min="8961" max="8961" width="2.375" style="10" customWidth="1"/>
    <col min="8962" max="8962" width="8.625" style="10" customWidth="1"/>
    <col min="8963" max="8963" width="8.25" style="10" customWidth="1"/>
    <col min="8964" max="8965" width="17.75" style="10" customWidth="1"/>
    <col min="8966" max="8966" width="0.375" style="10" customWidth="1"/>
    <col min="8967" max="8967" width="12.25" style="10" bestFit="1" customWidth="1"/>
    <col min="8968" max="9214" width="9.25" style="10"/>
    <col min="9215" max="9215" width="12.75" style="10" customWidth="1"/>
    <col min="9216" max="9216" width="34.75" style="10" customWidth="1"/>
    <col min="9217" max="9217" width="2.375" style="10" customWidth="1"/>
    <col min="9218" max="9218" width="8.625" style="10" customWidth="1"/>
    <col min="9219" max="9219" width="8.25" style="10" customWidth="1"/>
    <col min="9220" max="9221" width="17.75" style="10" customWidth="1"/>
    <col min="9222" max="9222" width="0.375" style="10" customWidth="1"/>
    <col min="9223" max="9223" width="12.25" style="10" bestFit="1" customWidth="1"/>
    <col min="9224" max="9470" width="9.25" style="10"/>
    <col min="9471" max="9471" width="12.75" style="10" customWidth="1"/>
    <col min="9472" max="9472" width="34.75" style="10" customWidth="1"/>
    <col min="9473" max="9473" width="2.375" style="10" customWidth="1"/>
    <col min="9474" max="9474" width="8.625" style="10" customWidth="1"/>
    <col min="9475" max="9475" width="8.25" style="10" customWidth="1"/>
    <col min="9476" max="9477" width="17.75" style="10" customWidth="1"/>
    <col min="9478" max="9478" width="0.375" style="10" customWidth="1"/>
    <col min="9479" max="9479" width="12.25" style="10" bestFit="1" customWidth="1"/>
    <col min="9480" max="9726" width="9.25" style="10"/>
    <col min="9727" max="9727" width="12.75" style="10" customWidth="1"/>
    <col min="9728" max="9728" width="34.75" style="10" customWidth="1"/>
    <col min="9729" max="9729" width="2.375" style="10" customWidth="1"/>
    <col min="9730" max="9730" width="8.625" style="10" customWidth="1"/>
    <col min="9731" max="9731" width="8.25" style="10" customWidth="1"/>
    <col min="9732" max="9733" width="17.75" style="10" customWidth="1"/>
    <col min="9734" max="9734" width="0.375" style="10" customWidth="1"/>
    <col min="9735" max="9735" width="12.25" style="10" bestFit="1" customWidth="1"/>
    <col min="9736" max="9982" width="9.25" style="10"/>
    <col min="9983" max="9983" width="12.75" style="10" customWidth="1"/>
    <col min="9984" max="9984" width="34.75" style="10" customWidth="1"/>
    <col min="9985" max="9985" width="2.375" style="10" customWidth="1"/>
    <col min="9986" max="9986" width="8.625" style="10" customWidth="1"/>
    <col min="9987" max="9987" width="8.25" style="10" customWidth="1"/>
    <col min="9988" max="9989" width="17.75" style="10" customWidth="1"/>
    <col min="9990" max="9990" width="0.375" style="10" customWidth="1"/>
    <col min="9991" max="9991" width="12.25" style="10" bestFit="1" customWidth="1"/>
    <col min="9992" max="10238" width="9.25" style="10"/>
    <col min="10239" max="10239" width="12.75" style="10" customWidth="1"/>
    <col min="10240" max="10240" width="34.75" style="10" customWidth="1"/>
    <col min="10241" max="10241" width="2.375" style="10" customWidth="1"/>
    <col min="10242" max="10242" width="8.625" style="10" customWidth="1"/>
    <col min="10243" max="10243" width="8.25" style="10" customWidth="1"/>
    <col min="10244" max="10245" width="17.75" style="10" customWidth="1"/>
    <col min="10246" max="10246" width="0.375" style="10" customWidth="1"/>
    <col min="10247" max="10247" width="12.25" style="10" bestFit="1" customWidth="1"/>
    <col min="10248" max="10494" width="9.25" style="10"/>
    <col min="10495" max="10495" width="12.75" style="10" customWidth="1"/>
    <col min="10496" max="10496" width="34.75" style="10" customWidth="1"/>
    <col min="10497" max="10497" width="2.375" style="10" customWidth="1"/>
    <col min="10498" max="10498" width="8.625" style="10" customWidth="1"/>
    <col min="10499" max="10499" width="8.25" style="10" customWidth="1"/>
    <col min="10500" max="10501" width="17.75" style="10" customWidth="1"/>
    <col min="10502" max="10502" width="0.375" style="10" customWidth="1"/>
    <col min="10503" max="10503" width="12.25" style="10" bestFit="1" customWidth="1"/>
    <col min="10504" max="10750" width="9.25" style="10"/>
    <col min="10751" max="10751" width="12.75" style="10" customWidth="1"/>
    <col min="10752" max="10752" width="34.75" style="10" customWidth="1"/>
    <col min="10753" max="10753" width="2.375" style="10" customWidth="1"/>
    <col min="10754" max="10754" width="8.625" style="10" customWidth="1"/>
    <col min="10755" max="10755" width="8.25" style="10" customWidth="1"/>
    <col min="10756" max="10757" width="17.75" style="10" customWidth="1"/>
    <col min="10758" max="10758" width="0.375" style="10" customWidth="1"/>
    <col min="10759" max="10759" width="12.25" style="10" bestFit="1" customWidth="1"/>
    <col min="10760" max="11006" width="9.25" style="10"/>
    <col min="11007" max="11007" width="12.75" style="10" customWidth="1"/>
    <col min="11008" max="11008" width="34.75" style="10" customWidth="1"/>
    <col min="11009" max="11009" width="2.375" style="10" customWidth="1"/>
    <col min="11010" max="11010" width="8.625" style="10" customWidth="1"/>
    <col min="11011" max="11011" width="8.25" style="10" customWidth="1"/>
    <col min="11012" max="11013" width="17.75" style="10" customWidth="1"/>
    <col min="11014" max="11014" width="0.375" style="10" customWidth="1"/>
    <col min="11015" max="11015" width="12.25" style="10" bestFit="1" customWidth="1"/>
    <col min="11016" max="11262" width="9.25" style="10"/>
    <col min="11263" max="11263" width="12.75" style="10" customWidth="1"/>
    <col min="11264" max="11264" width="34.75" style="10" customWidth="1"/>
    <col min="11265" max="11265" width="2.375" style="10" customWidth="1"/>
    <col min="11266" max="11266" width="8.625" style="10" customWidth="1"/>
    <col min="11267" max="11267" width="8.25" style="10" customWidth="1"/>
    <col min="11268" max="11269" width="17.75" style="10" customWidth="1"/>
    <col min="11270" max="11270" width="0.375" style="10" customWidth="1"/>
    <col min="11271" max="11271" width="12.25" style="10" bestFit="1" customWidth="1"/>
    <col min="11272" max="11518" width="9.25" style="10"/>
    <col min="11519" max="11519" width="12.75" style="10" customWidth="1"/>
    <col min="11520" max="11520" width="34.75" style="10" customWidth="1"/>
    <col min="11521" max="11521" width="2.375" style="10" customWidth="1"/>
    <col min="11522" max="11522" width="8.625" style="10" customWidth="1"/>
    <col min="11523" max="11523" width="8.25" style="10" customWidth="1"/>
    <col min="11524" max="11525" width="17.75" style="10" customWidth="1"/>
    <col min="11526" max="11526" width="0.375" style="10" customWidth="1"/>
    <col min="11527" max="11527" width="12.25" style="10" bestFit="1" customWidth="1"/>
    <col min="11528" max="11774" width="9.25" style="10"/>
    <col min="11775" max="11775" width="12.75" style="10" customWidth="1"/>
    <col min="11776" max="11776" width="34.75" style="10" customWidth="1"/>
    <col min="11777" max="11777" width="2.375" style="10" customWidth="1"/>
    <col min="11778" max="11778" width="8.625" style="10" customWidth="1"/>
    <col min="11779" max="11779" width="8.25" style="10" customWidth="1"/>
    <col min="11780" max="11781" width="17.75" style="10" customWidth="1"/>
    <col min="11782" max="11782" width="0.375" style="10" customWidth="1"/>
    <col min="11783" max="11783" width="12.25" style="10" bestFit="1" customWidth="1"/>
    <col min="11784" max="12030" width="9.25" style="10"/>
    <col min="12031" max="12031" width="12.75" style="10" customWidth="1"/>
    <col min="12032" max="12032" width="34.75" style="10" customWidth="1"/>
    <col min="12033" max="12033" width="2.375" style="10" customWidth="1"/>
    <col min="12034" max="12034" width="8.625" style="10" customWidth="1"/>
    <col min="12035" max="12035" width="8.25" style="10" customWidth="1"/>
    <col min="12036" max="12037" width="17.75" style="10" customWidth="1"/>
    <col min="12038" max="12038" width="0.375" style="10" customWidth="1"/>
    <col min="12039" max="12039" width="12.25" style="10" bestFit="1" customWidth="1"/>
    <col min="12040" max="12286" width="9.25" style="10"/>
    <col min="12287" max="12287" width="12.75" style="10" customWidth="1"/>
    <col min="12288" max="12288" width="34.75" style="10" customWidth="1"/>
    <col min="12289" max="12289" width="2.375" style="10" customWidth="1"/>
    <col min="12290" max="12290" width="8.625" style="10" customWidth="1"/>
    <col min="12291" max="12291" width="8.25" style="10" customWidth="1"/>
    <col min="12292" max="12293" width="17.75" style="10" customWidth="1"/>
    <col min="12294" max="12294" width="0.375" style="10" customWidth="1"/>
    <col min="12295" max="12295" width="12.25" style="10" bestFit="1" customWidth="1"/>
    <col min="12296" max="12542" width="9.25" style="10"/>
    <col min="12543" max="12543" width="12.75" style="10" customWidth="1"/>
    <col min="12544" max="12544" width="34.75" style="10" customWidth="1"/>
    <col min="12545" max="12545" width="2.375" style="10" customWidth="1"/>
    <col min="12546" max="12546" width="8.625" style="10" customWidth="1"/>
    <col min="12547" max="12547" width="8.25" style="10" customWidth="1"/>
    <col min="12548" max="12549" width="17.75" style="10" customWidth="1"/>
    <col min="12550" max="12550" width="0.375" style="10" customWidth="1"/>
    <col min="12551" max="12551" width="12.25" style="10" bestFit="1" customWidth="1"/>
    <col min="12552" max="12798" width="9.25" style="10"/>
    <col min="12799" max="12799" width="12.75" style="10" customWidth="1"/>
    <col min="12800" max="12800" width="34.75" style="10" customWidth="1"/>
    <col min="12801" max="12801" width="2.375" style="10" customWidth="1"/>
    <col min="12802" max="12802" width="8.625" style="10" customWidth="1"/>
    <col min="12803" max="12803" width="8.25" style="10" customWidth="1"/>
    <col min="12804" max="12805" width="17.75" style="10" customWidth="1"/>
    <col min="12806" max="12806" width="0.375" style="10" customWidth="1"/>
    <col min="12807" max="12807" width="12.25" style="10" bestFit="1" customWidth="1"/>
    <col min="12808" max="13054" width="9.25" style="10"/>
    <col min="13055" max="13055" width="12.75" style="10" customWidth="1"/>
    <col min="13056" max="13056" width="34.75" style="10" customWidth="1"/>
    <col min="13057" max="13057" width="2.375" style="10" customWidth="1"/>
    <col min="13058" max="13058" width="8.625" style="10" customWidth="1"/>
    <col min="13059" max="13059" width="8.25" style="10" customWidth="1"/>
    <col min="13060" max="13061" width="17.75" style="10" customWidth="1"/>
    <col min="13062" max="13062" width="0.375" style="10" customWidth="1"/>
    <col min="13063" max="13063" width="12.25" style="10" bestFit="1" customWidth="1"/>
    <col min="13064" max="13310" width="9.25" style="10"/>
    <col min="13311" max="13311" width="12.75" style="10" customWidth="1"/>
    <col min="13312" max="13312" width="34.75" style="10" customWidth="1"/>
    <col min="13313" max="13313" width="2.375" style="10" customWidth="1"/>
    <col min="13314" max="13314" width="8.625" style="10" customWidth="1"/>
    <col min="13315" max="13315" width="8.25" style="10" customWidth="1"/>
    <col min="13316" max="13317" width="17.75" style="10" customWidth="1"/>
    <col min="13318" max="13318" width="0.375" style="10" customWidth="1"/>
    <col min="13319" max="13319" width="12.25" style="10" bestFit="1" customWidth="1"/>
    <col min="13320" max="13566" width="9.25" style="10"/>
    <col min="13567" max="13567" width="12.75" style="10" customWidth="1"/>
    <col min="13568" max="13568" width="34.75" style="10" customWidth="1"/>
    <col min="13569" max="13569" width="2.375" style="10" customWidth="1"/>
    <col min="13570" max="13570" width="8.625" style="10" customWidth="1"/>
    <col min="13571" max="13571" width="8.25" style="10" customWidth="1"/>
    <col min="13572" max="13573" width="17.75" style="10" customWidth="1"/>
    <col min="13574" max="13574" width="0.375" style="10" customWidth="1"/>
    <col min="13575" max="13575" width="12.25" style="10" bestFit="1" customWidth="1"/>
    <col min="13576" max="13822" width="9.25" style="10"/>
    <col min="13823" max="13823" width="12.75" style="10" customWidth="1"/>
    <col min="13824" max="13824" width="34.75" style="10" customWidth="1"/>
    <col min="13825" max="13825" width="2.375" style="10" customWidth="1"/>
    <col min="13826" max="13826" width="8.625" style="10" customWidth="1"/>
    <col min="13827" max="13827" width="8.25" style="10" customWidth="1"/>
    <col min="13828" max="13829" width="17.75" style="10" customWidth="1"/>
    <col min="13830" max="13830" width="0.375" style="10" customWidth="1"/>
    <col min="13831" max="13831" width="12.25" style="10" bestFit="1" customWidth="1"/>
    <col min="13832" max="14078" width="9.25" style="10"/>
    <col min="14079" max="14079" width="12.75" style="10" customWidth="1"/>
    <col min="14080" max="14080" width="34.75" style="10" customWidth="1"/>
    <col min="14081" max="14081" width="2.375" style="10" customWidth="1"/>
    <col min="14082" max="14082" width="8.625" style="10" customWidth="1"/>
    <col min="14083" max="14083" width="8.25" style="10" customWidth="1"/>
    <col min="14084" max="14085" width="17.75" style="10" customWidth="1"/>
    <col min="14086" max="14086" width="0.375" style="10" customWidth="1"/>
    <col min="14087" max="14087" width="12.25" style="10" bestFit="1" customWidth="1"/>
    <col min="14088" max="14334" width="9.25" style="10"/>
    <col min="14335" max="14335" width="12.75" style="10" customWidth="1"/>
    <col min="14336" max="14336" width="34.75" style="10" customWidth="1"/>
    <col min="14337" max="14337" width="2.375" style="10" customWidth="1"/>
    <col min="14338" max="14338" width="8.625" style="10" customWidth="1"/>
    <col min="14339" max="14339" width="8.25" style="10" customWidth="1"/>
    <col min="14340" max="14341" width="17.75" style="10" customWidth="1"/>
    <col min="14342" max="14342" width="0.375" style="10" customWidth="1"/>
    <col min="14343" max="14343" width="12.25" style="10" bestFit="1" customWidth="1"/>
    <col min="14344" max="14590" width="9.25" style="10"/>
    <col min="14591" max="14591" width="12.75" style="10" customWidth="1"/>
    <col min="14592" max="14592" width="34.75" style="10" customWidth="1"/>
    <col min="14593" max="14593" width="2.375" style="10" customWidth="1"/>
    <col min="14594" max="14594" width="8.625" style="10" customWidth="1"/>
    <col min="14595" max="14595" width="8.25" style="10" customWidth="1"/>
    <col min="14596" max="14597" width="17.75" style="10" customWidth="1"/>
    <col min="14598" max="14598" width="0.375" style="10" customWidth="1"/>
    <col min="14599" max="14599" width="12.25" style="10" bestFit="1" customWidth="1"/>
    <col min="14600" max="14846" width="9.25" style="10"/>
    <col min="14847" max="14847" width="12.75" style="10" customWidth="1"/>
    <col min="14848" max="14848" width="34.75" style="10" customWidth="1"/>
    <col min="14849" max="14849" width="2.375" style="10" customWidth="1"/>
    <col min="14850" max="14850" width="8.625" style="10" customWidth="1"/>
    <col min="14851" max="14851" width="8.25" style="10" customWidth="1"/>
    <col min="14852" max="14853" width="17.75" style="10" customWidth="1"/>
    <col min="14854" max="14854" width="0.375" style="10" customWidth="1"/>
    <col min="14855" max="14855" width="12.25" style="10" bestFit="1" customWidth="1"/>
    <col min="14856" max="15102" width="9.25" style="10"/>
    <col min="15103" max="15103" width="12.75" style="10" customWidth="1"/>
    <col min="15104" max="15104" width="34.75" style="10" customWidth="1"/>
    <col min="15105" max="15105" width="2.375" style="10" customWidth="1"/>
    <col min="15106" max="15106" width="8.625" style="10" customWidth="1"/>
    <col min="15107" max="15107" width="8.25" style="10" customWidth="1"/>
    <col min="15108" max="15109" width="17.75" style="10" customWidth="1"/>
    <col min="15110" max="15110" width="0.375" style="10" customWidth="1"/>
    <col min="15111" max="15111" width="12.25" style="10" bestFit="1" customWidth="1"/>
    <col min="15112" max="15358" width="9.25" style="10"/>
    <col min="15359" max="15359" width="12.75" style="10" customWidth="1"/>
    <col min="15360" max="15360" width="34.75" style="10" customWidth="1"/>
    <col min="15361" max="15361" width="2.375" style="10" customWidth="1"/>
    <col min="15362" max="15362" width="8.625" style="10" customWidth="1"/>
    <col min="15363" max="15363" width="8.25" style="10" customWidth="1"/>
    <col min="15364" max="15365" width="17.75" style="10" customWidth="1"/>
    <col min="15366" max="15366" width="0.375" style="10" customWidth="1"/>
    <col min="15367" max="15367" width="12.25" style="10" bestFit="1" customWidth="1"/>
    <col min="15368" max="15614" width="9.25" style="10"/>
    <col min="15615" max="15615" width="12.75" style="10" customWidth="1"/>
    <col min="15616" max="15616" width="34.75" style="10" customWidth="1"/>
    <col min="15617" max="15617" width="2.375" style="10" customWidth="1"/>
    <col min="15618" max="15618" width="8.625" style="10" customWidth="1"/>
    <col min="15619" max="15619" width="8.25" style="10" customWidth="1"/>
    <col min="15620" max="15621" width="17.75" style="10" customWidth="1"/>
    <col min="15622" max="15622" width="0.375" style="10" customWidth="1"/>
    <col min="15623" max="15623" width="12.25" style="10" bestFit="1" customWidth="1"/>
    <col min="15624" max="15870" width="9.25" style="10"/>
    <col min="15871" max="15871" width="12.75" style="10" customWidth="1"/>
    <col min="15872" max="15872" width="34.75" style="10" customWidth="1"/>
    <col min="15873" max="15873" width="2.375" style="10" customWidth="1"/>
    <col min="15874" max="15874" width="8.625" style="10" customWidth="1"/>
    <col min="15875" max="15875" width="8.25" style="10" customWidth="1"/>
    <col min="15876" max="15877" width="17.75" style="10" customWidth="1"/>
    <col min="15878" max="15878" width="0.375" style="10" customWidth="1"/>
    <col min="15879" max="15879" width="12.25" style="10" bestFit="1" customWidth="1"/>
    <col min="15880" max="16126" width="9.25" style="10"/>
    <col min="16127" max="16127" width="12.75" style="10" customWidth="1"/>
    <col min="16128" max="16128" width="34.75" style="10" customWidth="1"/>
    <col min="16129" max="16129" width="2.375" style="10" customWidth="1"/>
    <col min="16130" max="16130" width="8.625" style="10" customWidth="1"/>
    <col min="16131" max="16131" width="8.25" style="10" customWidth="1"/>
    <col min="16132" max="16133" width="17.75" style="10" customWidth="1"/>
    <col min="16134" max="16134" width="0.375" style="10" customWidth="1"/>
    <col min="16135" max="16135" width="12.25" style="10" bestFit="1" customWidth="1"/>
    <col min="16136" max="16384" width="9.25" style="10"/>
  </cols>
  <sheetData>
    <row r="1" spans="1:10" ht="20.25" x14ac:dyDescent="0.2">
      <c r="B1" s="102" t="str">
        <f>'7-5'!B1:F1</f>
        <v>شركة أجمل الزهور والأشجار للصناعة</v>
      </c>
      <c r="C1" s="102"/>
      <c r="D1" s="102"/>
      <c r="E1" s="102"/>
      <c r="F1" s="102"/>
      <c r="G1" s="102"/>
      <c r="H1" s="102"/>
      <c r="I1" s="102"/>
      <c r="J1" s="102"/>
    </row>
    <row r="2" spans="1:10" ht="20.25" x14ac:dyDescent="0.2">
      <c r="B2" s="103" t="str">
        <f>'7-5'!B2:F2</f>
        <v>شركة شخص واحد - ذات مسئولية محدودة أجنبية</v>
      </c>
      <c r="C2" s="103"/>
      <c r="D2" s="103"/>
      <c r="E2" s="103"/>
      <c r="F2" s="103"/>
      <c r="G2" s="103"/>
      <c r="H2" s="103"/>
      <c r="I2" s="103"/>
      <c r="J2" s="103"/>
    </row>
    <row r="3" spans="1:10" ht="20.25" x14ac:dyDescent="0.2">
      <c r="B3" s="102" t="str">
        <f>'7-5'!B3:F3</f>
        <v>إيضاحات حول القوائم المالية للسنة المنتهية في 31 ديسمبر 2024م</v>
      </c>
      <c r="C3" s="102"/>
      <c r="D3" s="102"/>
      <c r="E3" s="102"/>
      <c r="F3" s="102"/>
      <c r="G3" s="102"/>
      <c r="H3" s="102"/>
      <c r="I3" s="102"/>
      <c r="J3" s="102"/>
    </row>
    <row r="4" spans="1:10" ht="20.25" x14ac:dyDescent="0.2">
      <c r="B4" s="104" t="str">
        <f>'7-5'!B4:F4</f>
        <v>(جميع المبالغ بالريال السعودي)</v>
      </c>
      <c r="C4" s="104"/>
      <c r="D4" s="104"/>
      <c r="E4" s="104"/>
      <c r="F4" s="104"/>
      <c r="G4" s="104"/>
      <c r="H4" s="104"/>
      <c r="I4" s="104"/>
      <c r="J4" s="104"/>
    </row>
    <row r="5" spans="1:10" s="50" customFormat="1" ht="24.95" customHeight="1" x14ac:dyDescent="0.2">
      <c r="B5" s="48" t="s">
        <v>706</v>
      </c>
      <c r="C5" s="52" t="str">
        <f>'المركز المالي'!B13</f>
        <v>الممتلكات والمعدات ـ صافي</v>
      </c>
    </row>
    <row r="6" spans="1:10" ht="24.95" customHeight="1" x14ac:dyDescent="0.2">
      <c r="A6" s="9"/>
      <c r="B6" s="106"/>
      <c r="C6" s="106"/>
      <c r="D6" s="42" t="s">
        <v>610</v>
      </c>
      <c r="E6" s="41"/>
      <c r="F6" s="42" t="s">
        <v>677</v>
      </c>
      <c r="G6" s="41"/>
      <c r="H6" s="42" t="s">
        <v>718</v>
      </c>
      <c r="I6" s="41"/>
      <c r="J6" s="42" t="s">
        <v>12</v>
      </c>
    </row>
    <row r="7" spans="1:10" ht="24.95" customHeight="1" x14ac:dyDescent="0.2">
      <c r="B7" s="108" t="s">
        <v>16</v>
      </c>
      <c r="C7" s="108"/>
      <c r="D7" s="40"/>
      <c r="E7" s="40"/>
      <c r="F7" s="40"/>
      <c r="G7" s="40"/>
      <c r="H7" s="40"/>
      <c r="I7" s="40"/>
      <c r="J7" s="40"/>
    </row>
    <row r="8" spans="1:10" ht="24.95" customHeight="1" x14ac:dyDescent="0.2">
      <c r="A8" s="10" t="s">
        <v>4</v>
      </c>
      <c r="B8" s="106" t="s">
        <v>675</v>
      </c>
      <c r="C8" s="106"/>
      <c r="D8" s="37">
        <f>'ميزان المراجعة'!C8</f>
        <v>73000</v>
      </c>
      <c r="E8" s="37"/>
      <c r="F8" s="37">
        <f>'ميزان المراجعة'!C9</f>
        <v>65000</v>
      </c>
      <c r="G8" s="37"/>
      <c r="H8" s="37">
        <f>'ميزان المراجعة'!C10</f>
        <v>62000</v>
      </c>
      <c r="I8" s="37"/>
      <c r="J8" s="39">
        <f>ROUND(SUM(D8:I8),0)</f>
        <v>200000</v>
      </c>
    </row>
    <row r="9" spans="1:10" ht="24.95" customHeight="1" x14ac:dyDescent="0.2">
      <c r="B9" s="106" t="s">
        <v>13</v>
      </c>
      <c r="C9" s="106"/>
      <c r="D9" s="39">
        <f>'ميزان المراجعة'!E8</f>
        <v>0</v>
      </c>
      <c r="E9" s="37"/>
      <c r="F9" s="37">
        <f>'ميزان المراجعة'!E9</f>
        <v>55000</v>
      </c>
      <c r="G9" s="37"/>
      <c r="H9" s="37">
        <f>'ميزان المراجعة'!E10</f>
        <v>23383</v>
      </c>
      <c r="I9" s="37"/>
      <c r="J9" s="39">
        <f>ROUND(SUM(D9:I9),0)</f>
        <v>78383</v>
      </c>
    </row>
    <row r="10" spans="1:10" ht="24.95" customHeight="1" thickBot="1" x14ac:dyDescent="0.25">
      <c r="B10" s="106" t="s">
        <v>674</v>
      </c>
      <c r="C10" s="106"/>
      <c r="D10" s="77">
        <f>ROUND(SUM(D8:D9),0)</f>
        <v>73000</v>
      </c>
      <c r="E10" s="37"/>
      <c r="F10" s="77">
        <f>ROUND(SUM(F8:F9),0)</f>
        <v>120000</v>
      </c>
      <c r="G10" s="37"/>
      <c r="H10" s="77">
        <f>ROUND(SUM(H8:H9),0)</f>
        <v>85383</v>
      </c>
      <c r="I10" s="37"/>
      <c r="J10" s="77">
        <f>ROUND(SUM(J8:J9),0)</f>
        <v>278383</v>
      </c>
    </row>
    <row r="11" spans="1:10" ht="24.95" customHeight="1" thickTop="1" x14ac:dyDescent="0.2">
      <c r="B11" s="108" t="s">
        <v>719</v>
      </c>
      <c r="C11" s="108"/>
      <c r="D11" s="37"/>
      <c r="E11" s="37"/>
      <c r="F11" s="37"/>
      <c r="G11" s="37"/>
      <c r="H11" s="37"/>
      <c r="I11" s="37"/>
      <c r="J11" s="39"/>
    </row>
    <row r="12" spans="1:10" ht="24.95" customHeight="1" x14ac:dyDescent="0.2">
      <c r="B12" s="106" t="str">
        <f>B8</f>
        <v>الرصيد في 01 يناير 2024م</v>
      </c>
      <c r="C12" s="106"/>
      <c r="D12" s="37">
        <f>'ميزان المراجعة'!D11</f>
        <v>7300</v>
      </c>
      <c r="E12" s="37"/>
      <c r="F12" s="37">
        <f>'ميزان المراجعة'!D12</f>
        <v>13000</v>
      </c>
      <c r="G12" s="37"/>
      <c r="H12" s="37">
        <f>'ميزان المراجعة'!D13</f>
        <v>12400</v>
      </c>
      <c r="I12" s="37"/>
      <c r="J12" s="39">
        <f>ROUND(SUM(D12:I12),0)</f>
        <v>32700</v>
      </c>
    </row>
    <row r="13" spans="1:10" ht="24.95" customHeight="1" x14ac:dyDescent="0.2">
      <c r="B13" s="106" t="s">
        <v>13</v>
      </c>
      <c r="C13" s="106"/>
      <c r="D13" s="37">
        <f>'ميزان المراجعة'!F11</f>
        <v>7300</v>
      </c>
      <c r="E13" s="37"/>
      <c r="F13" s="37">
        <f>'ميزان المراجعة'!F12</f>
        <v>13301</v>
      </c>
      <c r="G13" s="37"/>
      <c r="H13" s="37">
        <f>'ميزان المراجعة'!F13</f>
        <v>11089</v>
      </c>
      <c r="I13" s="37"/>
      <c r="J13" s="39">
        <f>ROUND(SUM(D13:I13),0)</f>
        <v>31690</v>
      </c>
    </row>
    <row r="14" spans="1:10" ht="24.95" customHeight="1" thickBot="1" x14ac:dyDescent="0.25">
      <c r="B14" s="106" t="str">
        <f>B10</f>
        <v>في 31 ديسمبر 2024م</v>
      </c>
      <c r="C14" s="106"/>
      <c r="D14" s="77">
        <f>ROUND(SUM(D12:D13),0)</f>
        <v>14600</v>
      </c>
      <c r="E14" s="37"/>
      <c r="F14" s="77">
        <f>ROUND(SUM(F12:F13),0)</f>
        <v>26301</v>
      </c>
      <c r="G14" s="37"/>
      <c r="H14" s="77">
        <f>ROUND(SUM(H12:H13),0)</f>
        <v>23489</v>
      </c>
      <c r="I14" s="37"/>
      <c r="J14" s="77">
        <f>ROUND(SUM(J12:J13),0)</f>
        <v>64390</v>
      </c>
    </row>
    <row r="15" spans="1:10" ht="24.95" customHeight="1" thickTop="1" x14ac:dyDescent="0.2">
      <c r="B15" s="108" t="s">
        <v>14</v>
      </c>
      <c r="C15" s="108"/>
      <c r="D15" s="37"/>
      <c r="E15" s="37"/>
      <c r="F15" s="37"/>
      <c r="G15" s="37"/>
      <c r="H15" s="37"/>
      <c r="I15" s="37"/>
      <c r="J15" s="39"/>
    </row>
    <row r="16" spans="1:10" ht="24.95" customHeight="1" thickBot="1" x14ac:dyDescent="0.25">
      <c r="B16" s="109" t="str">
        <f>B14</f>
        <v>في 31 ديسمبر 2024م</v>
      </c>
      <c r="C16" s="109"/>
      <c r="D16" s="77">
        <f>D10-D14</f>
        <v>58400</v>
      </c>
      <c r="E16" s="37"/>
      <c r="F16" s="77">
        <f>F10-F14</f>
        <v>93699</v>
      </c>
      <c r="G16" s="37"/>
      <c r="H16" s="77">
        <f>H10-H14</f>
        <v>61894</v>
      </c>
      <c r="I16" s="37"/>
      <c r="J16" s="77">
        <f>ROUND(J10-J14,0)</f>
        <v>213993</v>
      </c>
    </row>
    <row r="17" spans="2:10" ht="24.95" customHeight="1" thickTop="1" thickBot="1" x14ac:dyDescent="0.25">
      <c r="B17" s="109" t="s">
        <v>676</v>
      </c>
      <c r="C17" s="109"/>
      <c r="D17" s="77">
        <f>D8-D12</f>
        <v>65700</v>
      </c>
      <c r="E17" s="37"/>
      <c r="F17" s="77">
        <f>F8-F12</f>
        <v>52000</v>
      </c>
      <c r="G17" s="37"/>
      <c r="H17" s="77">
        <f>H8-H12</f>
        <v>49600</v>
      </c>
      <c r="I17" s="37"/>
      <c r="J17" s="77">
        <f>ROUND(J8-J12,0)</f>
        <v>167300</v>
      </c>
    </row>
    <row r="18" spans="2:10" ht="24.95" customHeight="1" thickTop="1" x14ac:dyDescent="0.2"/>
    <row r="19" spans="2:10" ht="24.95" customHeight="1" x14ac:dyDescent="0.2"/>
    <row r="20" spans="2:10" ht="23.25" customHeight="1" x14ac:dyDescent="0.2"/>
    <row r="21" spans="2:10" ht="20.25" x14ac:dyDescent="0.2">
      <c r="B21" s="101">
        <f>'7-5'!B31:F31+1</f>
        <v>18</v>
      </c>
      <c r="C21" s="101"/>
      <c r="D21" s="101"/>
      <c r="E21" s="101"/>
      <c r="F21" s="101"/>
      <c r="G21" s="101"/>
      <c r="H21" s="101"/>
      <c r="I21" s="101"/>
      <c r="J21" s="101"/>
    </row>
  </sheetData>
  <mergeCells count="17">
    <mergeCell ref="B14:C14"/>
    <mergeCell ref="B15:C15"/>
    <mergeCell ref="B16:C16"/>
    <mergeCell ref="B17:C17"/>
    <mergeCell ref="B21:J21"/>
    <mergeCell ref="B1:J1"/>
    <mergeCell ref="B2:J2"/>
    <mergeCell ref="B3:J3"/>
    <mergeCell ref="B4:J4"/>
    <mergeCell ref="B6:C6"/>
    <mergeCell ref="B12:C12"/>
    <mergeCell ref="B13:C13"/>
    <mergeCell ref="B7:C7"/>
    <mergeCell ref="B8:C8"/>
    <mergeCell ref="B9:C9"/>
    <mergeCell ref="B10:C10"/>
    <mergeCell ref="B11:C11"/>
  </mergeCells>
  <pageMargins left="0.39370078740157483" right="1.71" top="0.78740157480314965" bottom="0" header="0.39370078740157483" footer="0.19685039370078741"/>
  <pageSetup paperSize="9" firstPageNumber="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F31"/>
  <sheetViews>
    <sheetView rightToLeft="1" view="pageBreakPreview" zoomScale="130" zoomScaleNormal="85" zoomScaleSheetLayoutView="130" workbookViewId="0">
      <selection activeCell="D17" sqref="D17"/>
    </sheetView>
  </sheetViews>
  <sheetFormatPr defaultColWidth="9.25" defaultRowHeight="20.25" x14ac:dyDescent="0.2"/>
  <cols>
    <col min="1" max="1" width="1.375" style="47" customWidth="1"/>
    <col min="2" max="2" width="3.5" style="47" bestFit="1" customWidth="1"/>
    <col min="3" max="3" width="39.125" style="47" customWidth="1"/>
    <col min="4" max="4" width="13.875" style="11" customWidth="1"/>
    <col min="5" max="5" width="1.625" style="47" customWidth="1"/>
    <col min="6" max="6" width="13.125" style="47" customWidth="1"/>
    <col min="7" max="248" width="9.25" style="47"/>
    <col min="249" max="249" width="12.75" style="47" customWidth="1"/>
    <col min="250" max="250" width="21.75" style="47" customWidth="1"/>
    <col min="251" max="251" width="11.25" style="47" customWidth="1"/>
    <col min="252" max="252" width="15.25" style="47" bestFit="1" customWidth="1"/>
    <col min="253" max="256" width="17.75" style="47" customWidth="1"/>
    <col min="257" max="257" width="14.125" style="47" customWidth="1"/>
    <col min="258" max="258" width="13.75" style="47" bestFit="1" customWidth="1"/>
    <col min="259" max="259" width="16" style="47" bestFit="1" customWidth="1"/>
    <col min="260" max="260" width="12.25" style="47" bestFit="1" customWidth="1"/>
    <col min="261" max="504" width="9.25" style="47"/>
    <col min="505" max="505" width="12.75" style="47" customWidth="1"/>
    <col min="506" max="506" width="21.75" style="47" customWidth="1"/>
    <col min="507" max="507" width="11.25" style="47" customWidth="1"/>
    <col min="508" max="508" width="15.25" style="47" bestFit="1" customWidth="1"/>
    <col min="509" max="512" width="17.75" style="47" customWidth="1"/>
    <col min="513" max="513" width="14.125" style="47" customWidth="1"/>
    <col min="514" max="514" width="13.75" style="47" bestFit="1" customWidth="1"/>
    <col min="515" max="515" width="16" style="47" bestFit="1" customWidth="1"/>
    <col min="516" max="516" width="12.25" style="47" bestFit="1" customWidth="1"/>
    <col min="517" max="760" width="9.25" style="47"/>
    <col min="761" max="761" width="12.75" style="47" customWidth="1"/>
    <col min="762" max="762" width="21.75" style="47" customWidth="1"/>
    <col min="763" max="763" width="11.25" style="47" customWidth="1"/>
    <col min="764" max="764" width="15.25" style="47" bestFit="1" customWidth="1"/>
    <col min="765" max="768" width="17.75" style="47" customWidth="1"/>
    <col min="769" max="769" width="14.125" style="47" customWidth="1"/>
    <col min="770" max="770" width="13.75" style="47" bestFit="1" customWidth="1"/>
    <col min="771" max="771" width="16" style="47" bestFit="1" customWidth="1"/>
    <col min="772" max="772" width="12.25" style="47" bestFit="1" customWidth="1"/>
    <col min="773" max="1016" width="9.25" style="47"/>
    <col min="1017" max="1017" width="12.75" style="47" customWidth="1"/>
    <col min="1018" max="1018" width="21.75" style="47" customWidth="1"/>
    <col min="1019" max="1019" width="11.25" style="47" customWidth="1"/>
    <col min="1020" max="1020" width="15.25" style="47" bestFit="1" customWidth="1"/>
    <col min="1021" max="1024" width="17.75" style="47" customWidth="1"/>
    <col min="1025" max="1025" width="14.125" style="47" customWidth="1"/>
    <col min="1026" max="1026" width="13.75" style="47" bestFit="1" customWidth="1"/>
    <col min="1027" max="1027" width="16" style="47" bestFit="1" customWidth="1"/>
    <col min="1028" max="1028" width="12.25" style="47" bestFit="1" customWidth="1"/>
    <col min="1029" max="1272" width="9.25" style="47"/>
    <col min="1273" max="1273" width="12.75" style="47" customWidth="1"/>
    <col min="1274" max="1274" width="21.75" style="47" customWidth="1"/>
    <col min="1275" max="1275" width="11.25" style="47" customWidth="1"/>
    <col min="1276" max="1276" width="15.25" style="47" bestFit="1" customWidth="1"/>
    <col min="1277" max="1280" width="17.75" style="47" customWidth="1"/>
    <col min="1281" max="1281" width="14.125" style="47" customWidth="1"/>
    <col min="1282" max="1282" width="13.75" style="47" bestFit="1" customWidth="1"/>
    <col min="1283" max="1283" width="16" style="47" bestFit="1" customWidth="1"/>
    <col min="1284" max="1284" width="12.25" style="47" bestFit="1" customWidth="1"/>
    <col min="1285" max="1528" width="9.25" style="47"/>
    <col min="1529" max="1529" width="12.75" style="47" customWidth="1"/>
    <col min="1530" max="1530" width="21.75" style="47" customWidth="1"/>
    <col min="1531" max="1531" width="11.25" style="47" customWidth="1"/>
    <col min="1532" max="1532" width="15.25" style="47" bestFit="1" customWidth="1"/>
    <col min="1533" max="1536" width="17.75" style="47" customWidth="1"/>
    <col min="1537" max="1537" width="14.125" style="47" customWidth="1"/>
    <col min="1538" max="1538" width="13.75" style="47" bestFit="1" customWidth="1"/>
    <col min="1539" max="1539" width="16" style="47" bestFit="1" customWidth="1"/>
    <col min="1540" max="1540" width="12.25" style="47" bestFit="1" customWidth="1"/>
    <col min="1541" max="1784" width="9.25" style="47"/>
    <col min="1785" max="1785" width="12.75" style="47" customWidth="1"/>
    <col min="1786" max="1786" width="21.75" style="47" customWidth="1"/>
    <col min="1787" max="1787" width="11.25" style="47" customWidth="1"/>
    <col min="1788" max="1788" width="15.25" style="47" bestFit="1" customWidth="1"/>
    <col min="1789" max="1792" width="17.75" style="47" customWidth="1"/>
    <col min="1793" max="1793" width="14.125" style="47" customWidth="1"/>
    <col min="1794" max="1794" width="13.75" style="47" bestFit="1" customWidth="1"/>
    <col min="1795" max="1795" width="16" style="47" bestFit="1" customWidth="1"/>
    <col min="1796" max="1796" width="12.25" style="47" bestFit="1" customWidth="1"/>
    <col min="1797" max="2040" width="9.25" style="47"/>
    <col min="2041" max="2041" width="12.75" style="47" customWidth="1"/>
    <col min="2042" max="2042" width="21.75" style="47" customWidth="1"/>
    <col min="2043" max="2043" width="11.25" style="47" customWidth="1"/>
    <col min="2044" max="2044" width="15.25" style="47" bestFit="1" customWidth="1"/>
    <col min="2045" max="2048" width="17.75" style="47" customWidth="1"/>
    <col min="2049" max="2049" width="14.125" style="47" customWidth="1"/>
    <col min="2050" max="2050" width="13.75" style="47" bestFit="1" customWidth="1"/>
    <col min="2051" max="2051" width="16" style="47" bestFit="1" customWidth="1"/>
    <col min="2052" max="2052" width="12.25" style="47" bestFit="1" customWidth="1"/>
    <col min="2053" max="2296" width="9.25" style="47"/>
    <col min="2297" max="2297" width="12.75" style="47" customWidth="1"/>
    <col min="2298" max="2298" width="21.75" style="47" customWidth="1"/>
    <col min="2299" max="2299" width="11.25" style="47" customWidth="1"/>
    <col min="2300" max="2300" width="15.25" style="47" bestFit="1" customWidth="1"/>
    <col min="2301" max="2304" width="17.75" style="47" customWidth="1"/>
    <col min="2305" max="2305" width="14.125" style="47" customWidth="1"/>
    <col min="2306" max="2306" width="13.75" style="47" bestFit="1" customWidth="1"/>
    <col min="2307" max="2307" width="16" style="47" bestFit="1" customWidth="1"/>
    <col min="2308" max="2308" width="12.25" style="47" bestFit="1" customWidth="1"/>
    <col min="2309" max="2552" width="9.25" style="47"/>
    <col min="2553" max="2553" width="12.75" style="47" customWidth="1"/>
    <col min="2554" max="2554" width="21.75" style="47" customWidth="1"/>
    <col min="2555" max="2555" width="11.25" style="47" customWidth="1"/>
    <col min="2556" max="2556" width="15.25" style="47" bestFit="1" customWidth="1"/>
    <col min="2557" max="2560" width="17.75" style="47" customWidth="1"/>
    <col min="2561" max="2561" width="14.125" style="47" customWidth="1"/>
    <col min="2562" max="2562" width="13.75" style="47" bestFit="1" customWidth="1"/>
    <col min="2563" max="2563" width="16" style="47" bestFit="1" customWidth="1"/>
    <col min="2564" max="2564" width="12.25" style="47" bestFit="1" customWidth="1"/>
    <col min="2565" max="2808" width="9.25" style="47"/>
    <col min="2809" max="2809" width="12.75" style="47" customWidth="1"/>
    <col min="2810" max="2810" width="21.75" style="47" customWidth="1"/>
    <col min="2811" max="2811" width="11.25" style="47" customWidth="1"/>
    <col min="2812" max="2812" width="15.25" style="47" bestFit="1" customWidth="1"/>
    <col min="2813" max="2816" width="17.75" style="47" customWidth="1"/>
    <col min="2817" max="2817" width="14.125" style="47" customWidth="1"/>
    <col min="2818" max="2818" width="13.75" style="47" bestFit="1" customWidth="1"/>
    <col min="2819" max="2819" width="16" style="47" bestFit="1" customWidth="1"/>
    <col min="2820" max="2820" width="12.25" style="47" bestFit="1" customWidth="1"/>
    <col min="2821" max="3064" width="9.25" style="47"/>
    <col min="3065" max="3065" width="12.75" style="47" customWidth="1"/>
    <col min="3066" max="3066" width="21.75" style="47" customWidth="1"/>
    <col min="3067" max="3067" width="11.25" style="47" customWidth="1"/>
    <col min="3068" max="3068" width="15.25" style="47" bestFit="1" customWidth="1"/>
    <col min="3069" max="3072" width="17.75" style="47" customWidth="1"/>
    <col min="3073" max="3073" width="14.125" style="47" customWidth="1"/>
    <col min="3074" max="3074" width="13.75" style="47" bestFit="1" customWidth="1"/>
    <col min="3075" max="3075" width="16" style="47" bestFit="1" customWidth="1"/>
    <col min="3076" max="3076" width="12.25" style="47" bestFit="1" customWidth="1"/>
    <col min="3077" max="3320" width="9.25" style="47"/>
    <col min="3321" max="3321" width="12.75" style="47" customWidth="1"/>
    <col min="3322" max="3322" width="21.75" style="47" customWidth="1"/>
    <col min="3323" max="3323" width="11.25" style="47" customWidth="1"/>
    <col min="3324" max="3324" width="15.25" style="47" bestFit="1" customWidth="1"/>
    <col min="3325" max="3328" width="17.75" style="47" customWidth="1"/>
    <col min="3329" max="3329" width="14.125" style="47" customWidth="1"/>
    <col min="3330" max="3330" width="13.75" style="47" bestFit="1" customWidth="1"/>
    <col min="3331" max="3331" width="16" style="47" bestFit="1" customWidth="1"/>
    <col min="3332" max="3332" width="12.25" style="47" bestFit="1" customWidth="1"/>
    <col min="3333" max="3576" width="9.25" style="47"/>
    <col min="3577" max="3577" width="12.75" style="47" customWidth="1"/>
    <col min="3578" max="3578" width="21.75" style="47" customWidth="1"/>
    <col min="3579" max="3579" width="11.25" style="47" customWidth="1"/>
    <col min="3580" max="3580" width="15.25" style="47" bestFit="1" customWidth="1"/>
    <col min="3581" max="3584" width="17.75" style="47" customWidth="1"/>
    <col min="3585" max="3585" width="14.125" style="47" customWidth="1"/>
    <col min="3586" max="3586" width="13.75" style="47" bestFit="1" customWidth="1"/>
    <col min="3587" max="3587" width="16" style="47" bestFit="1" customWidth="1"/>
    <col min="3588" max="3588" width="12.25" style="47" bestFit="1" customWidth="1"/>
    <col min="3589" max="3832" width="9.25" style="47"/>
    <col min="3833" max="3833" width="12.75" style="47" customWidth="1"/>
    <col min="3834" max="3834" width="21.75" style="47" customWidth="1"/>
    <col min="3835" max="3835" width="11.25" style="47" customWidth="1"/>
    <col min="3836" max="3836" width="15.25" style="47" bestFit="1" customWidth="1"/>
    <col min="3837" max="3840" width="17.75" style="47" customWidth="1"/>
    <col min="3841" max="3841" width="14.125" style="47" customWidth="1"/>
    <col min="3842" max="3842" width="13.75" style="47" bestFit="1" customWidth="1"/>
    <col min="3843" max="3843" width="16" style="47" bestFit="1" customWidth="1"/>
    <col min="3844" max="3844" width="12.25" style="47" bestFit="1" customWidth="1"/>
    <col min="3845" max="4088" width="9.25" style="47"/>
    <col min="4089" max="4089" width="12.75" style="47" customWidth="1"/>
    <col min="4090" max="4090" width="21.75" style="47" customWidth="1"/>
    <col min="4091" max="4091" width="11.25" style="47" customWidth="1"/>
    <col min="4092" max="4092" width="15.25" style="47" bestFit="1" customWidth="1"/>
    <col min="4093" max="4096" width="17.75" style="47" customWidth="1"/>
    <col min="4097" max="4097" width="14.125" style="47" customWidth="1"/>
    <col min="4098" max="4098" width="13.75" style="47" bestFit="1" customWidth="1"/>
    <col min="4099" max="4099" width="16" style="47" bestFit="1" customWidth="1"/>
    <col min="4100" max="4100" width="12.25" style="47" bestFit="1" customWidth="1"/>
    <col min="4101" max="4344" width="9.25" style="47"/>
    <col min="4345" max="4345" width="12.75" style="47" customWidth="1"/>
    <col min="4346" max="4346" width="21.75" style="47" customWidth="1"/>
    <col min="4347" max="4347" width="11.25" style="47" customWidth="1"/>
    <col min="4348" max="4348" width="15.25" style="47" bestFit="1" customWidth="1"/>
    <col min="4349" max="4352" width="17.75" style="47" customWidth="1"/>
    <col min="4353" max="4353" width="14.125" style="47" customWidth="1"/>
    <col min="4354" max="4354" width="13.75" style="47" bestFit="1" customWidth="1"/>
    <col min="4355" max="4355" width="16" style="47" bestFit="1" customWidth="1"/>
    <col min="4356" max="4356" width="12.25" style="47" bestFit="1" customWidth="1"/>
    <col min="4357" max="4600" width="9.25" style="47"/>
    <col min="4601" max="4601" width="12.75" style="47" customWidth="1"/>
    <col min="4602" max="4602" width="21.75" style="47" customWidth="1"/>
    <col min="4603" max="4603" width="11.25" style="47" customWidth="1"/>
    <col min="4604" max="4604" width="15.25" style="47" bestFit="1" customWidth="1"/>
    <col min="4605" max="4608" width="17.75" style="47" customWidth="1"/>
    <col min="4609" max="4609" width="14.125" style="47" customWidth="1"/>
    <col min="4610" max="4610" width="13.75" style="47" bestFit="1" customWidth="1"/>
    <col min="4611" max="4611" width="16" style="47" bestFit="1" customWidth="1"/>
    <col min="4612" max="4612" width="12.25" style="47" bestFit="1" customWidth="1"/>
    <col min="4613" max="4856" width="9.25" style="47"/>
    <col min="4857" max="4857" width="12.75" style="47" customWidth="1"/>
    <col min="4858" max="4858" width="21.75" style="47" customWidth="1"/>
    <col min="4859" max="4859" width="11.25" style="47" customWidth="1"/>
    <col min="4860" max="4860" width="15.25" style="47" bestFit="1" customWidth="1"/>
    <col min="4861" max="4864" width="17.75" style="47" customWidth="1"/>
    <col min="4865" max="4865" width="14.125" style="47" customWidth="1"/>
    <col min="4866" max="4866" width="13.75" style="47" bestFit="1" customWidth="1"/>
    <col min="4867" max="4867" width="16" style="47" bestFit="1" customWidth="1"/>
    <col min="4868" max="4868" width="12.25" style="47" bestFit="1" customWidth="1"/>
    <col min="4869" max="5112" width="9.25" style="47"/>
    <col min="5113" max="5113" width="12.75" style="47" customWidth="1"/>
    <col min="5114" max="5114" width="21.75" style="47" customWidth="1"/>
    <col min="5115" max="5115" width="11.25" style="47" customWidth="1"/>
    <col min="5116" max="5116" width="15.25" style="47" bestFit="1" customWidth="1"/>
    <col min="5117" max="5120" width="17.75" style="47" customWidth="1"/>
    <col min="5121" max="5121" width="14.125" style="47" customWidth="1"/>
    <col min="5122" max="5122" width="13.75" style="47" bestFit="1" customWidth="1"/>
    <col min="5123" max="5123" width="16" style="47" bestFit="1" customWidth="1"/>
    <col min="5124" max="5124" width="12.25" style="47" bestFit="1" customWidth="1"/>
    <col min="5125" max="5368" width="9.25" style="47"/>
    <col min="5369" max="5369" width="12.75" style="47" customWidth="1"/>
    <col min="5370" max="5370" width="21.75" style="47" customWidth="1"/>
    <col min="5371" max="5371" width="11.25" style="47" customWidth="1"/>
    <col min="5372" max="5372" width="15.25" style="47" bestFit="1" customWidth="1"/>
    <col min="5373" max="5376" width="17.75" style="47" customWidth="1"/>
    <col min="5377" max="5377" width="14.125" style="47" customWidth="1"/>
    <col min="5378" max="5378" width="13.75" style="47" bestFit="1" customWidth="1"/>
    <col min="5379" max="5379" width="16" style="47" bestFit="1" customWidth="1"/>
    <col min="5380" max="5380" width="12.25" style="47" bestFit="1" customWidth="1"/>
    <col min="5381" max="5624" width="9.25" style="47"/>
    <col min="5625" max="5625" width="12.75" style="47" customWidth="1"/>
    <col min="5626" max="5626" width="21.75" style="47" customWidth="1"/>
    <col min="5627" max="5627" width="11.25" style="47" customWidth="1"/>
    <col min="5628" max="5628" width="15.25" style="47" bestFit="1" customWidth="1"/>
    <col min="5629" max="5632" width="17.75" style="47" customWidth="1"/>
    <col min="5633" max="5633" width="14.125" style="47" customWidth="1"/>
    <col min="5634" max="5634" width="13.75" style="47" bestFit="1" customWidth="1"/>
    <col min="5635" max="5635" width="16" style="47" bestFit="1" customWidth="1"/>
    <col min="5636" max="5636" width="12.25" style="47" bestFit="1" customWidth="1"/>
    <col min="5637" max="5880" width="9.25" style="47"/>
    <col min="5881" max="5881" width="12.75" style="47" customWidth="1"/>
    <col min="5882" max="5882" width="21.75" style="47" customWidth="1"/>
    <col min="5883" max="5883" width="11.25" style="47" customWidth="1"/>
    <col min="5884" max="5884" width="15.25" style="47" bestFit="1" customWidth="1"/>
    <col min="5885" max="5888" width="17.75" style="47" customWidth="1"/>
    <col min="5889" max="5889" width="14.125" style="47" customWidth="1"/>
    <col min="5890" max="5890" width="13.75" style="47" bestFit="1" customWidth="1"/>
    <col min="5891" max="5891" width="16" style="47" bestFit="1" customWidth="1"/>
    <col min="5892" max="5892" width="12.25" style="47" bestFit="1" customWidth="1"/>
    <col min="5893" max="6136" width="9.25" style="47"/>
    <col min="6137" max="6137" width="12.75" style="47" customWidth="1"/>
    <col min="6138" max="6138" width="21.75" style="47" customWidth="1"/>
    <col min="6139" max="6139" width="11.25" style="47" customWidth="1"/>
    <col min="6140" max="6140" width="15.25" style="47" bestFit="1" customWidth="1"/>
    <col min="6141" max="6144" width="17.75" style="47" customWidth="1"/>
    <col min="6145" max="6145" width="14.125" style="47" customWidth="1"/>
    <col min="6146" max="6146" width="13.75" style="47" bestFit="1" customWidth="1"/>
    <col min="6147" max="6147" width="16" style="47" bestFit="1" customWidth="1"/>
    <col min="6148" max="6148" width="12.25" style="47" bestFit="1" customWidth="1"/>
    <col min="6149" max="6392" width="9.25" style="47"/>
    <col min="6393" max="6393" width="12.75" style="47" customWidth="1"/>
    <col min="6394" max="6394" width="21.75" style="47" customWidth="1"/>
    <col min="6395" max="6395" width="11.25" style="47" customWidth="1"/>
    <col min="6396" max="6396" width="15.25" style="47" bestFit="1" customWidth="1"/>
    <col min="6397" max="6400" width="17.75" style="47" customWidth="1"/>
    <col min="6401" max="6401" width="14.125" style="47" customWidth="1"/>
    <col min="6402" max="6402" width="13.75" style="47" bestFit="1" customWidth="1"/>
    <col min="6403" max="6403" width="16" style="47" bestFit="1" customWidth="1"/>
    <col min="6404" max="6404" width="12.25" style="47" bestFit="1" customWidth="1"/>
    <col min="6405" max="6648" width="9.25" style="47"/>
    <col min="6649" max="6649" width="12.75" style="47" customWidth="1"/>
    <col min="6650" max="6650" width="21.75" style="47" customWidth="1"/>
    <col min="6651" max="6651" width="11.25" style="47" customWidth="1"/>
    <col min="6652" max="6652" width="15.25" style="47" bestFit="1" customWidth="1"/>
    <col min="6653" max="6656" width="17.75" style="47" customWidth="1"/>
    <col min="6657" max="6657" width="14.125" style="47" customWidth="1"/>
    <col min="6658" max="6658" width="13.75" style="47" bestFit="1" customWidth="1"/>
    <col min="6659" max="6659" width="16" style="47" bestFit="1" customWidth="1"/>
    <col min="6660" max="6660" width="12.25" style="47" bestFit="1" customWidth="1"/>
    <col min="6661" max="6904" width="9.25" style="47"/>
    <col min="6905" max="6905" width="12.75" style="47" customWidth="1"/>
    <col min="6906" max="6906" width="21.75" style="47" customWidth="1"/>
    <col min="6907" max="6907" width="11.25" style="47" customWidth="1"/>
    <col min="6908" max="6908" width="15.25" style="47" bestFit="1" customWidth="1"/>
    <col min="6909" max="6912" width="17.75" style="47" customWidth="1"/>
    <col min="6913" max="6913" width="14.125" style="47" customWidth="1"/>
    <col min="6914" max="6914" width="13.75" style="47" bestFit="1" customWidth="1"/>
    <col min="6915" max="6915" width="16" style="47" bestFit="1" customWidth="1"/>
    <col min="6916" max="6916" width="12.25" style="47" bestFit="1" customWidth="1"/>
    <col min="6917" max="7160" width="9.25" style="47"/>
    <col min="7161" max="7161" width="12.75" style="47" customWidth="1"/>
    <col min="7162" max="7162" width="21.75" style="47" customWidth="1"/>
    <col min="7163" max="7163" width="11.25" style="47" customWidth="1"/>
    <col min="7164" max="7164" width="15.25" style="47" bestFit="1" customWidth="1"/>
    <col min="7165" max="7168" width="17.75" style="47" customWidth="1"/>
    <col min="7169" max="7169" width="14.125" style="47" customWidth="1"/>
    <col min="7170" max="7170" width="13.75" style="47" bestFit="1" customWidth="1"/>
    <col min="7171" max="7171" width="16" style="47" bestFit="1" customWidth="1"/>
    <col min="7172" max="7172" width="12.25" style="47" bestFit="1" customWidth="1"/>
    <col min="7173" max="7416" width="9.25" style="47"/>
    <col min="7417" max="7417" width="12.75" style="47" customWidth="1"/>
    <col min="7418" max="7418" width="21.75" style="47" customWidth="1"/>
    <col min="7419" max="7419" width="11.25" style="47" customWidth="1"/>
    <col min="7420" max="7420" width="15.25" style="47" bestFit="1" customWidth="1"/>
    <col min="7421" max="7424" width="17.75" style="47" customWidth="1"/>
    <col min="7425" max="7425" width="14.125" style="47" customWidth="1"/>
    <col min="7426" max="7426" width="13.75" style="47" bestFit="1" customWidth="1"/>
    <col min="7427" max="7427" width="16" style="47" bestFit="1" customWidth="1"/>
    <col min="7428" max="7428" width="12.25" style="47" bestFit="1" customWidth="1"/>
    <col min="7429" max="7672" width="9.25" style="47"/>
    <col min="7673" max="7673" width="12.75" style="47" customWidth="1"/>
    <col min="7674" max="7674" width="21.75" style="47" customWidth="1"/>
    <col min="7675" max="7675" width="11.25" style="47" customWidth="1"/>
    <col min="7676" max="7676" width="15.25" style="47" bestFit="1" customWidth="1"/>
    <col min="7677" max="7680" width="17.75" style="47" customWidth="1"/>
    <col min="7681" max="7681" width="14.125" style="47" customWidth="1"/>
    <col min="7682" max="7682" width="13.75" style="47" bestFit="1" customWidth="1"/>
    <col min="7683" max="7683" width="16" style="47" bestFit="1" customWidth="1"/>
    <col min="7684" max="7684" width="12.25" style="47" bestFit="1" customWidth="1"/>
    <col min="7685" max="7928" width="9.25" style="47"/>
    <col min="7929" max="7929" width="12.75" style="47" customWidth="1"/>
    <col min="7930" max="7930" width="21.75" style="47" customWidth="1"/>
    <col min="7931" max="7931" width="11.25" style="47" customWidth="1"/>
    <col min="7932" max="7932" width="15.25" style="47" bestFit="1" customWidth="1"/>
    <col min="7933" max="7936" width="17.75" style="47" customWidth="1"/>
    <col min="7937" max="7937" width="14.125" style="47" customWidth="1"/>
    <col min="7938" max="7938" width="13.75" style="47" bestFit="1" customWidth="1"/>
    <col min="7939" max="7939" width="16" style="47" bestFit="1" customWidth="1"/>
    <col min="7940" max="7940" width="12.25" style="47" bestFit="1" customWidth="1"/>
    <col min="7941" max="8184" width="9.25" style="47"/>
    <col min="8185" max="8185" width="12.75" style="47" customWidth="1"/>
    <col min="8186" max="8186" width="21.75" style="47" customWidth="1"/>
    <col min="8187" max="8187" width="11.25" style="47" customWidth="1"/>
    <col min="8188" max="8188" width="15.25" style="47" bestFit="1" customWidth="1"/>
    <col min="8189" max="8192" width="17.75" style="47" customWidth="1"/>
    <col min="8193" max="8193" width="14.125" style="47" customWidth="1"/>
    <col min="8194" max="8194" width="13.75" style="47" bestFit="1" customWidth="1"/>
    <col min="8195" max="8195" width="16" style="47" bestFit="1" customWidth="1"/>
    <col min="8196" max="8196" width="12.25" style="47" bestFit="1" customWidth="1"/>
    <col min="8197" max="8440" width="9.25" style="47"/>
    <col min="8441" max="8441" width="12.75" style="47" customWidth="1"/>
    <col min="8442" max="8442" width="21.75" style="47" customWidth="1"/>
    <col min="8443" max="8443" width="11.25" style="47" customWidth="1"/>
    <col min="8444" max="8444" width="15.25" style="47" bestFit="1" customWidth="1"/>
    <col min="8445" max="8448" width="17.75" style="47" customWidth="1"/>
    <col min="8449" max="8449" width="14.125" style="47" customWidth="1"/>
    <col min="8450" max="8450" width="13.75" style="47" bestFit="1" customWidth="1"/>
    <col min="8451" max="8451" width="16" style="47" bestFit="1" customWidth="1"/>
    <col min="8452" max="8452" width="12.25" style="47" bestFit="1" customWidth="1"/>
    <col min="8453" max="8696" width="9.25" style="47"/>
    <col min="8697" max="8697" width="12.75" style="47" customWidth="1"/>
    <col min="8698" max="8698" width="21.75" style="47" customWidth="1"/>
    <col min="8699" max="8699" width="11.25" style="47" customWidth="1"/>
    <col min="8700" max="8700" width="15.25" style="47" bestFit="1" customWidth="1"/>
    <col min="8701" max="8704" width="17.75" style="47" customWidth="1"/>
    <col min="8705" max="8705" width="14.125" style="47" customWidth="1"/>
    <col min="8706" max="8706" width="13.75" style="47" bestFit="1" customWidth="1"/>
    <col min="8707" max="8707" width="16" style="47" bestFit="1" customWidth="1"/>
    <col min="8708" max="8708" width="12.25" style="47" bestFit="1" customWidth="1"/>
    <col min="8709" max="8952" width="9.25" style="47"/>
    <col min="8953" max="8953" width="12.75" style="47" customWidth="1"/>
    <col min="8954" max="8954" width="21.75" style="47" customWidth="1"/>
    <col min="8955" max="8955" width="11.25" style="47" customWidth="1"/>
    <col min="8956" max="8956" width="15.25" style="47" bestFit="1" customWidth="1"/>
    <col min="8957" max="8960" width="17.75" style="47" customWidth="1"/>
    <col min="8961" max="8961" width="14.125" style="47" customWidth="1"/>
    <col min="8962" max="8962" width="13.75" style="47" bestFit="1" customWidth="1"/>
    <col min="8963" max="8963" width="16" style="47" bestFit="1" customWidth="1"/>
    <col min="8964" max="8964" width="12.25" style="47" bestFit="1" customWidth="1"/>
    <col min="8965" max="9208" width="9.25" style="47"/>
    <col min="9209" max="9209" width="12.75" style="47" customWidth="1"/>
    <col min="9210" max="9210" width="21.75" style="47" customWidth="1"/>
    <col min="9211" max="9211" width="11.25" style="47" customWidth="1"/>
    <col min="9212" max="9212" width="15.25" style="47" bestFit="1" customWidth="1"/>
    <col min="9213" max="9216" width="17.75" style="47" customWidth="1"/>
    <col min="9217" max="9217" width="14.125" style="47" customWidth="1"/>
    <col min="9218" max="9218" width="13.75" style="47" bestFit="1" customWidth="1"/>
    <col min="9219" max="9219" width="16" style="47" bestFit="1" customWidth="1"/>
    <col min="9220" max="9220" width="12.25" style="47" bestFit="1" customWidth="1"/>
    <col min="9221" max="9464" width="9.25" style="47"/>
    <col min="9465" max="9465" width="12.75" style="47" customWidth="1"/>
    <col min="9466" max="9466" width="21.75" style="47" customWidth="1"/>
    <col min="9467" max="9467" width="11.25" style="47" customWidth="1"/>
    <col min="9468" max="9468" width="15.25" style="47" bestFit="1" customWidth="1"/>
    <col min="9469" max="9472" width="17.75" style="47" customWidth="1"/>
    <col min="9473" max="9473" width="14.125" style="47" customWidth="1"/>
    <col min="9474" max="9474" width="13.75" style="47" bestFit="1" customWidth="1"/>
    <col min="9475" max="9475" width="16" style="47" bestFit="1" customWidth="1"/>
    <col min="9476" max="9476" width="12.25" style="47" bestFit="1" customWidth="1"/>
    <col min="9477" max="9720" width="9.25" style="47"/>
    <col min="9721" max="9721" width="12.75" style="47" customWidth="1"/>
    <col min="9722" max="9722" width="21.75" style="47" customWidth="1"/>
    <col min="9723" max="9723" width="11.25" style="47" customWidth="1"/>
    <col min="9724" max="9724" width="15.25" style="47" bestFit="1" customWidth="1"/>
    <col min="9725" max="9728" width="17.75" style="47" customWidth="1"/>
    <col min="9729" max="9729" width="14.125" style="47" customWidth="1"/>
    <col min="9730" max="9730" width="13.75" style="47" bestFit="1" customWidth="1"/>
    <col min="9731" max="9731" width="16" style="47" bestFit="1" customWidth="1"/>
    <col min="9732" max="9732" width="12.25" style="47" bestFit="1" customWidth="1"/>
    <col min="9733" max="9976" width="9.25" style="47"/>
    <col min="9977" max="9977" width="12.75" style="47" customWidth="1"/>
    <col min="9978" max="9978" width="21.75" style="47" customWidth="1"/>
    <col min="9979" max="9979" width="11.25" style="47" customWidth="1"/>
    <col min="9980" max="9980" width="15.25" style="47" bestFit="1" customWidth="1"/>
    <col min="9981" max="9984" width="17.75" style="47" customWidth="1"/>
    <col min="9985" max="9985" width="14.125" style="47" customWidth="1"/>
    <col min="9986" max="9986" width="13.75" style="47" bestFit="1" customWidth="1"/>
    <col min="9987" max="9987" width="16" style="47" bestFit="1" customWidth="1"/>
    <col min="9988" max="9988" width="12.25" style="47" bestFit="1" customWidth="1"/>
    <col min="9989" max="10232" width="9.25" style="47"/>
    <col min="10233" max="10233" width="12.75" style="47" customWidth="1"/>
    <col min="10234" max="10234" width="21.75" style="47" customWidth="1"/>
    <col min="10235" max="10235" width="11.25" style="47" customWidth="1"/>
    <col min="10236" max="10236" width="15.25" style="47" bestFit="1" customWidth="1"/>
    <col min="10237" max="10240" width="17.75" style="47" customWidth="1"/>
    <col min="10241" max="10241" width="14.125" style="47" customWidth="1"/>
    <col min="10242" max="10242" width="13.75" style="47" bestFit="1" customWidth="1"/>
    <col min="10243" max="10243" width="16" style="47" bestFit="1" customWidth="1"/>
    <col min="10244" max="10244" width="12.25" style="47" bestFit="1" customWidth="1"/>
    <col min="10245" max="10488" width="9.25" style="47"/>
    <col min="10489" max="10489" width="12.75" style="47" customWidth="1"/>
    <col min="10490" max="10490" width="21.75" style="47" customWidth="1"/>
    <col min="10491" max="10491" width="11.25" style="47" customWidth="1"/>
    <col min="10492" max="10492" width="15.25" style="47" bestFit="1" customWidth="1"/>
    <col min="10493" max="10496" width="17.75" style="47" customWidth="1"/>
    <col min="10497" max="10497" width="14.125" style="47" customWidth="1"/>
    <col min="10498" max="10498" width="13.75" style="47" bestFit="1" customWidth="1"/>
    <col min="10499" max="10499" width="16" style="47" bestFit="1" customWidth="1"/>
    <col min="10500" max="10500" width="12.25" style="47" bestFit="1" customWidth="1"/>
    <col min="10501" max="10744" width="9.25" style="47"/>
    <col min="10745" max="10745" width="12.75" style="47" customWidth="1"/>
    <col min="10746" max="10746" width="21.75" style="47" customWidth="1"/>
    <col min="10747" max="10747" width="11.25" style="47" customWidth="1"/>
    <col min="10748" max="10748" width="15.25" style="47" bestFit="1" customWidth="1"/>
    <col min="10749" max="10752" width="17.75" style="47" customWidth="1"/>
    <col min="10753" max="10753" width="14.125" style="47" customWidth="1"/>
    <col min="10754" max="10754" width="13.75" style="47" bestFit="1" customWidth="1"/>
    <col min="10755" max="10755" width="16" style="47" bestFit="1" customWidth="1"/>
    <col min="10756" max="10756" width="12.25" style="47" bestFit="1" customWidth="1"/>
    <col min="10757" max="11000" width="9.25" style="47"/>
    <col min="11001" max="11001" width="12.75" style="47" customWidth="1"/>
    <col min="11002" max="11002" width="21.75" style="47" customWidth="1"/>
    <col min="11003" max="11003" width="11.25" style="47" customWidth="1"/>
    <col min="11004" max="11004" width="15.25" style="47" bestFit="1" customWidth="1"/>
    <col min="11005" max="11008" width="17.75" style="47" customWidth="1"/>
    <col min="11009" max="11009" width="14.125" style="47" customWidth="1"/>
    <col min="11010" max="11010" width="13.75" style="47" bestFit="1" customWidth="1"/>
    <col min="11011" max="11011" width="16" style="47" bestFit="1" customWidth="1"/>
    <col min="11012" max="11012" width="12.25" style="47" bestFit="1" customWidth="1"/>
    <col min="11013" max="11256" width="9.25" style="47"/>
    <col min="11257" max="11257" width="12.75" style="47" customWidth="1"/>
    <col min="11258" max="11258" width="21.75" style="47" customWidth="1"/>
    <col min="11259" max="11259" width="11.25" style="47" customWidth="1"/>
    <col min="11260" max="11260" width="15.25" style="47" bestFit="1" customWidth="1"/>
    <col min="11261" max="11264" width="17.75" style="47" customWidth="1"/>
    <col min="11265" max="11265" width="14.125" style="47" customWidth="1"/>
    <col min="11266" max="11266" width="13.75" style="47" bestFit="1" customWidth="1"/>
    <col min="11267" max="11267" width="16" style="47" bestFit="1" customWidth="1"/>
    <col min="11268" max="11268" width="12.25" style="47" bestFit="1" customWidth="1"/>
    <col min="11269" max="11512" width="9.25" style="47"/>
    <col min="11513" max="11513" width="12.75" style="47" customWidth="1"/>
    <col min="11514" max="11514" width="21.75" style="47" customWidth="1"/>
    <col min="11515" max="11515" width="11.25" style="47" customWidth="1"/>
    <col min="11516" max="11516" width="15.25" style="47" bestFit="1" customWidth="1"/>
    <col min="11517" max="11520" width="17.75" style="47" customWidth="1"/>
    <col min="11521" max="11521" width="14.125" style="47" customWidth="1"/>
    <col min="11522" max="11522" width="13.75" style="47" bestFit="1" customWidth="1"/>
    <col min="11523" max="11523" width="16" style="47" bestFit="1" customWidth="1"/>
    <col min="11524" max="11524" width="12.25" style="47" bestFit="1" customWidth="1"/>
    <col min="11525" max="11768" width="9.25" style="47"/>
    <col min="11769" max="11769" width="12.75" style="47" customWidth="1"/>
    <col min="11770" max="11770" width="21.75" style="47" customWidth="1"/>
    <col min="11771" max="11771" width="11.25" style="47" customWidth="1"/>
    <col min="11772" max="11772" width="15.25" style="47" bestFit="1" customWidth="1"/>
    <col min="11773" max="11776" width="17.75" style="47" customWidth="1"/>
    <col min="11777" max="11777" width="14.125" style="47" customWidth="1"/>
    <col min="11778" max="11778" width="13.75" style="47" bestFit="1" customWidth="1"/>
    <col min="11779" max="11779" width="16" style="47" bestFit="1" customWidth="1"/>
    <col min="11780" max="11780" width="12.25" style="47" bestFit="1" customWidth="1"/>
    <col min="11781" max="12024" width="9.25" style="47"/>
    <col min="12025" max="12025" width="12.75" style="47" customWidth="1"/>
    <col min="12026" max="12026" width="21.75" style="47" customWidth="1"/>
    <col min="12027" max="12027" width="11.25" style="47" customWidth="1"/>
    <col min="12028" max="12028" width="15.25" style="47" bestFit="1" customWidth="1"/>
    <col min="12029" max="12032" width="17.75" style="47" customWidth="1"/>
    <col min="12033" max="12033" width="14.125" style="47" customWidth="1"/>
    <col min="12034" max="12034" width="13.75" style="47" bestFit="1" customWidth="1"/>
    <col min="12035" max="12035" width="16" style="47" bestFit="1" customWidth="1"/>
    <col min="12036" max="12036" width="12.25" style="47" bestFit="1" customWidth="1"/>
    <col min="12037" max="12280" width="9.25" style="47"/>
    <col min="12281" max="12281" width="12.75" style="47" customWidth="1"/>
    <col min="12282" max="12282" width="21.75" style="47" customWidth="1"/>
    <col min="12283" max="12283" width="11.25" style="47" customWidth="1"/>
    <col min="12284" max="12284" width="15.25" style="47" bestFit="1" customWidth="1"/>
    <col min="12285" max="12288" width="17.75" style="47" customWidth="1"/>
    <col min="12289" max="12289" width="14.125" style="47" customWidth="1"/>
    <col min="12290" max="12290" width="13.75" style="47" bestFit="1" customWidth="1"/>
    <col min="12291" max="12291" width="16" style="47" bestFit="1" customWidth="1"/>
    <col min="12292" max="12292" width="12.25" style="47" bestFit="1" customWidth="1"/>
    <col min="12293" max="12536" width="9.25" style="47"/>
    <col min="12537" max="12537" width="12.75" style="47" customWidth="1"/>
    <col min="12538" max="12538" width="21.75" style="47" customWidth="1"/>
    <col min="12539" max="12539" width="11.25" style="47" customWidth="1"/>
    <col min="12540" max="12540" width="15.25" style="47" bestFit="1" customWidth="1"/>
    <col min="12541" max="12544" width="17.75" style="47" customWidth="1"/>
    <col min="12545" max="12545" width="14.125" style="47" customWidth="1"/>
    <col min="12546" max="12546" width="13.75" style="47" bestFit="1" customWidth="1"/>
    <col min="12547" max="12547" width="16" style="47" bestFit="1" customWidth="1"/>
    <col min="12548" max="12548" width="12.25" style="47" bestFit="1" customWidth="1"/>
    <col min="12549" max="12792" width="9.25" style="47"/>
    <col min="12793" max="12793" width="12.75" style="47" customWidth="1"/>
    <col min="12794" max="12794" width="21.75" style="47" customWidth="1"/>
    <col min="12795" max="12795" width="11.25" style="47" customWidth="1"/>
    <col min="12796" max="12796" width="15.25" style="47" bestFit="1" customWidth="1"/>
    <col min="12797" max="12800" width="17.75" style="47" customWidth="1"/>
    <col min="12801" max="12801" width="14.125" style="47" customWidth="1"/>
    <col min="12802" max="12802" width="13.75" style="47" bestFit="1" customWidth="1"/>
    <col min="12803" max="12803" width="16" style="47" bestFit="1" customWidth="1"/>
    <col min="12804" max="12804" width="12.25" style="47" bestFit="1" customWidth="1"/>
    <col min="12805" max="13048" width="9.25" style="47"/>
    <col min="13049" max="13049" width="12.75" style="47" customWidth="1"/>
    <col min="13050" max="13050" width="21.75" style="47" customWidth="1"/>
    <col min="13051" max="13051" width="11.25" style="47" customWidth="1"/>
    <col min="13052" max="13052" width="15.25" style="47" bestFit="1" customWidth="1"/>
    <col min="13053" max="13056" width="17.75" style="47" customWidth="1"/>
    <col min="13057" max="13057" width="14.125" style="47" customWidth="1"/>
    <col min="13058" max="13058" width="13.75" style="47" bestFit="1" customWidth="1"/>
    <col min="13059" max="13059" width="16" style="47" bestFit="1" customWidth="1"/>
    <col min="13060" max="13060" width="12.25" style="47" bestFit="1" customWidth="1"/>
    <col min="13061" max="13304" width="9.25" style="47"/>
    <col min="13305" max="13305" width="12.75" style="47" customWidth="1"/>
    <col min="13306" max="13306" width="21.75" style="47" customWidth="1"/>
    <col min="13307" max="13307" width="11.25" style="47" customWidth="1"/>
    <col min="13308" max="13308" width="15.25" style="47" bestFit="1" customWidth="1"/>
    <col min="13309" max="13312" width="17.75" style="47" customWidth="1"/>
    <col min="13313" max="13313" width="14.125" style="47" customWidth="1"/>
    <col min="13314" max="13314" width="13.75" style="47" bestFit="1" customWidth="1"/>
    <col min="13315" max="13315" width="16" style="47" bestFit="1" customWidth="1"/>
    <col min="13316" max="13316" width="12.25" style="47" bestFit="1" customWidth="1"/>
    <col min="13317" max="13560" width="9.25" style="47"/>
    <col min="13561" max="13561" width="12.75" style="47" customWidth="1"/>
    <col min="13562" max="13562" width="21.75" style="47" customWidth="1"/>
    <col min="13563" max="13563" width="11.25" style="47" customWidth="1"/>
    <col min="13564" max="13564" width="15.25" style="47" bestFit="1" customWidth="1"/>
    <col min="13565" max="13568" width="17.75" style="47" customWidth="1"/>
    <col min="13569" max="13569" width="14.125" style="47" customWidth="1"/>
    <col min="13570" max="13570" width="13.75" style="47" bestFit="1" customWidth="1"/>
    <col min="13571" max="13571" width="16" style="47" bestFit="1" customWidth="1"/>
    <col min="13572" max="13572" width="12.25" style="47" bestFit="1" customWidth="1"/>
    <col min="13573" max="13816" width="9.25" style="47"/>
    <col min="13817" max="13817" width="12.75" style="47" customWidth="1"/>
    <col min="13818" max="13818" width="21.75" style="47" customWidth="1"/>
    <col min="13819" max="13819" width="11.25" style="47" customWidth="1"/>
    <col min="13820" max="13820" width="15.25" style="47" bestFit="1" customWidth="1"/>
    <col min="13821" max="13824" width="17.75" style="47" customWidth="1"/>
    <col min="13825" max="13825" width="14.125" style="47" customWidth="1"/>
    <col min="13826" max="13826" width="13.75" style="47" bestFit="1" customWidth="1"/>
    <col min="13827" max="13827" width="16" style="47" bestFit="1" customWidth="1"/>
    <col min="13828" max="13828" width="12.25" style="47" bestFit="1" customWidth="1"/>
    <col min="13829" max="14072" width="9.25" style="47"/>
    <col min="14073" max="14073" width="12.75" style="47" customWidth="1"/>
    <col min="14074" max="14074" width="21.75" style="47" customWidth="1"/>
    <col min="14075" max="14075" width="11.25" style="47" customWidth="1"/>
    <col min="14076" max="14076" width="15.25" style="47" bestFit="1" customWidth="1"/>
    <col min="14077" max="14080" width="17.75" style="47" customWidth="1"/>
    <col min="14081" max="14081" width="14.125" style="47" customWidth="1"/>
    <col min="14082" max="14082" width="13.75" style="47" bestFit="1" customWidth="1"/>
    <col min="14083" max="14083" width="16" style="47" bestFit="1" customWidth="1"/>
    <col min="14084" max="14084" width="12.25" style="47" bestFit="1" customWidth="1"/>
    <col min="14085" max="14328" width="9.25" style="47"/>
    <col min="14329" max="14329" width="12.75" style="47" customWidth="1"/>
    <col min="14330" max="14330" width="21.75" style="47" customWidth="1"/>
    <col min="14331" max="14331" width="11.25" style="47" customWidth="1"/>
    <col min="14332" max="14332" width="15.25" style="47" bestFit="1" customWidth="1"/>
    <col min="14333" max="14336" width="17.75" style="47" customWidth="1"/>
    <col min="14337" max="14337" width="14.125" style="47" customWidth="1"/>
    <col min="14338" max="14338" width="13.75" style="47" bestFit="1" customWidth="1"/>
    <col min="14339" max="14339" width="16" style="47" bestFit="1" customWidth="1"/>
    <col min="14340" max="14340" width="12.25" style="47" bestFit="1" customWidth="1"/>
    <col min="14341" max="14584" width="9.25" style="47"/>
    <col min="14585" max="14585" width="12.75" style="47" customWidth="1"/>
    <col min="14586" max="14586" width="21.75" style="47" customWidth="1"/>
    <col min="14587" max="14587" width="11.25" style="47" customWidth="1"/>
    <col min="14588" max="14588" width="15.25" style="47" bestFit="1" customWidth="1"/>
    <col min="14589" max="14592" width="17.75" style="47" customWidth="1"/>
    <col min="14593" max="14593" width="14.125" style="47" customWidth="1"/>
    <col min="14594" max="14594" width="13.75" style="47" bestFit="1" customWidth="1"/>
    <col min="14595" max="14595" width="16" style="47" bestFit="1" customWidth="1"/>
    <col min="14596" max="14596" width="12.25" style="47" bestFit="1" customWidth="1"/>
    <col min="14597" max="14840" width="9.25" style="47"/>
    <col min="14841" max="14841" width="12.75" style="47" customWidth="1"/>
    <col min="14842" max="14842" width="21.75" style="47" customWidth="1"/>
    <col min="14843" max="14843" width="11.25" style="47" customWidth="1"/>
    <col min="14844" max="14844" width="15.25" style="47" bestFit="1" customWidth="1"/>
    <col min="14845" max="14848" width="17.75" style="47" customWidth="1"/>
    <col min="14849" max="14849" width="14.125" style="47" customWidth="1"/>
    <col min="14850" max="14850" width="13.75" style="47" bestFit="1" customWidth="1"/>
    <col min="14851" max="14851" width="16" style="47" bestFit="1" customWidth="1"/>
    <col min="14852" max="14852" width="12.25" style="47" bestFit="1" customWidth="1"/>
    <col min="14853" max="15096" width="9.25" style="47"/>
    <col min="15097" max="15097" width="12.75" style="47" customWidth="1"/>
    <col min="15098" max="15098" width="21.75" style="47" customWidth="1"/>
    <col min="15099" max="15099" width="11.25" style="47" customWidth="1"/>
    <col min="15100" max="15100" width="15.25" style="47" bestFit="1" customWidth="1"/>
    <col min="15101" max="15104" width="17.75" style="47" customWidth="1"/>
    <col min="15105" max="15105" width="14.125" style="47" customWidth="1"/>
    <col min="15106" max="15106" width="13.75" style="47" bestFit="1" customWidth="1"/>
    <col min="15107" max="15107" width="16" style="47" bestFit="1" customWidth="1"/>
    <col min="15108" max="15108" width="12.25" style="47" bestFit="1" customWidth="1"/>
    <col min="15109" max="15352" width="9.25" style="47"/>
    <col min="15353" max="15353" width="12.75" style="47" customWidth="1"/>
    <col min="15354" max="15354" width="21.75" style="47" customWidth="1"/>
    <col min="15355" max="15355" width="11.25" style="47" customWidth="1"/>
    <col min="15356" max="15356" width="15.25" style="47" bestFit="1" customWidth="1"/>
    <col min="15357" max="15360" width="17.75" style="47" customWidth="1"/>
    <col min="15361" max="15361" width="14.125" style="47" customWidth="1"/>
    <col min="15362" max="15362" width="13.75" style="47" bestFit="1" customWidth="1"/>
    <col min="15363" max="15363" width="16" style="47" bestFit="1" customWidth="1"/>
    <col min="15364" max="15364" width="12.25" style="47" bestFit="1" customWidth="1"/>
    <col min="15365" max="15608" width="9.25" style="47"/>
    <col min="15609" max="15609" width="12.75" style="47" customWidth="1"/>
    <col min="15610" max="15610" width="21.75" style="47" customWidth="1"/>
    <col min="15611" max="15611" width="11.25" style="47" customWidth="1"/>
    <col min="15612" max="15612" width="15.25" style="47" bestFit="1" customWidth="1"/>
    <col min="15613" max="15616" width="17.75" style="47" customWidth="1"/>
    <col min="15617" max="15617" width="14.125" style="47" customWidth="1"/>
    <col min="15618" max="15618" width="13.75" style="47" bestFit="1" customWidth="1"/>
    <col min="15619" max="15619" width="16" style="47" bestFit="1" customWidth="1"/>
    <col min="15620" max="15620" width="12.25" style="47" bestFit="1" customWidth="1"/>
    <col min="15621" max="15864" width="9.25" style="47"/>
    <col min="15865" max="15865" width="12.75" style="47" customWidth="1"/>
    <col min="15866" max="15866" width="21.75" style="47" customWidth="1"/>
    <col min="15867" max="15867" width="11.25" style="47" customWidth="1"/>
    <col min="15868" max="15868" width="15.25" style="47" bestFit="1" customWidth="1"/>
    <col min="15869" max="15872" width="17.75" style="47" customWidth="1"/>
    <col min="15873" max="15873" width="14.125" style="47" customWidth="1"/>
    <col min="15874" max="15874" width="13.75" style="47" bestFit="1" customWidth="1"/>
    <col min="15875" max="15875" width="16" style="47" bestFit="1" customWidth="1"/>
    <col min="15876" max="15876" width="12.25" style="47" bestFit="1" customWidth="1"/>
    <col min="15877" max="16120" width="9.25" style="47"/>
    <col min="16121" max="16121" width="12.75" style="47" customWidth="1"/>
    <col min="16122" max="16122" width="21.75" style="47" customWidth="1"/>
    <col min="16123" max="16123" width="11.25" style="47" customWidth="1"/>
    <col min="16124" max="16124" width="15.25" style="47" bestFit="1" customWidth="1"/>
    <col min="16125" max="16128" width="17.75" style="47" customWidth="1"/>
    <col min="16129" max="16129" width="14.125" style="47" customWidth="1"/>
    <col min="16130" max="16130" width="13.75" style="47" bestFit="1" customWidth="1"/>
    <col min="16131" max="16131" width="16" style="47" bestFit="1" customWidth="1"/>
    <col min="16132" max="16132" width="12.25" style="47" bestFit="1" customWidth="1"/>
    <col min="16133" max="16384" width="9.25" style="47"/>
  </cols>
  <sheetData>
    <row r="1" spans="1:6" s="10" customFormat="1" x14ac:dyDescent="0.2">
      <c r="B1" s="102" t="str">
        <f>'7-5'!B1:F1</f>
        <v>شركة أجمل الزهور والأشجار للصناعة</v>
      </c>
      <c r="C1" s="102"/>
      <c r="D1" s="102"/>
      <c r="E1" s="102"/>
      <c r="F1" s="102"/>
    </row>
    <row r="2" spans="1:6" s="10" customFormat="1" x14ac:dyDescent="0.2">
      <c r="B2" s="103" t="str">
        <f>'7-5'!B2:F2</f>
        <v>شركة شخص واحد - ذات مسئولية محدودة أجنبية</v>
      </c>
      <c r="C2" s="103"/>
      <c r="D2" s="103"/>
      <c r="E2" s="103"/>
      <c r="F2" s="103"/>
    </row>
    <row r="3" spans="1:6" s="10" customFormat="1" x14ac:dyDescent="0.2">
      <c r="B3" s="102" t="str">
        <f>'7-5'!B3:F3</f>
        <v>إيضاحات حول القوائم المالية للسنة المنتهية في 31 ديسمبر 2024م</v>
      </c>
      <c r="C3" s="102"/>
      <c r="D3" s="102"/>
      <c r="E3" s="102"/>
      <c r="F3" s="102"/>
    </row>
    <row r="4" spans="1:6" s="10" customFormat="1" x14ac:dyDescent="0.2">
      <c r="B4" s="104" t="str">
        <f>'7-5'!B4:F4</f>
        <v>(جميع المبالغ بالريال السعودي)</v>
      </c>
      <c r="C4" s="104"/>
      <c r="D4" s="104"/>
      <c r="E4" s="104"/>
      <c r="F4" s="104"/>
    </row>
    <row r="5" spans="1:6" s="10" customFormat="1" ht="13.5" customHeight="1" x14ac:dyDescent="0.2">
      <c r="D5" s="9"/>
      <c r="E5" s="9"/>
      <c r="F5" s="9"/>
    </row>
    <row r="6" spans="1:6" s="44" customFormat="1" ht="24.95" customHeight="1" x14ac:dyDescent="0.2">
      <c r="B6" s="57" t="s">
        <v>708</v>
      </c>
      <c r="C6" s="30" t="str">
        <f>'المركز المالي'!B18</f>
        <v>مصروفات مستحقة وأرصدة دائنة أخرى</v>
      </c>
      <c r="D6" s="42" t="str">
        <f>'12-13'!I13</f>
        <v>31 ديسمبر 2024م</v>
      </c>
      <c r="F6" s="42" t="str">
        <f>'المركز المالي'!G5</f>
        <v>31 ديسمبر 2023م</v>
      </c>
    </row>
    <row r="7" spans="1:6" s="45" customFormat="1" ht="24.95" customHeight="1" x14ac:dyDescent="0.2">
      <c r="B7" s="106" t="s">
        <v>19</v>
      </c>
      <c r="C7" s="106"/>
      <c r="D7" s="37">
        <f>'ميزان المراجعة'!H15</f>
        <v>10000</v>
      </c>
      <c r="F7" s="39">
        <f>'ميزان المراجعة'!C15</f>
        <v>0</v>
      </c>
    </row>
    <row r="8" spans="1:6" s="46" customFormat="1" ht="24.95" customHeight="1" x14ac:dyDescent="0.2">
      <c r="B8" s="106" t="s">
        <v>707</v>
      </c>
      <c r="C8" s="106"/>
      <c r="D8" s="37">
        <f>ROUND('ميزان المراجعة'!H16,0)</f>
        <v>13754</v>
      </c>
      <c r="F8" s="37">
        <f>'ميزان المراجعة'!D16</f>
        <v>9339</v>
      </c>
    </row>
    <row r="9" spans="1:6" s="46" customFormat="1" ht="24.95" customHeight="1" thickBot="1" x14ac:dyDescent="0.25">
      <c r="B9" s="106"/>
      <c r="C9" s="106"/>
      <c r="D9" s="77">
        <f>ROUND(SUM(D7:D8),0)</f>
        <v>23754</v>
      </c>
      <c r="F9" s="77">
        <f>ROUND(SUM(F7:F8),0)</f>
        <v>9339</v>
      </c>
    </row>
    <row r="10" spans="1:6" s="10" customFormat="1" ht="15" customHeight="1" thickTop="1" x14ac:dyDescent="0.2">
      <c r="B10" s="19"/>
    </row>
    <row r="11" spans="1:6" s="10" customFormat="1" ht="24.95" customHeight="1" x14ac:dyDescent="0.2">
      <c r="A11" s="47"/>
      <c r="B11" s="41" t="s">
        <v>709</v>
      </c>
      <c r="C11" s="76" t="s">
        <v>744</v>
      </c>
      <c r="D11" s="9"/>
      <c r="E11" s="9"/>
      <c r="F11" s="9"/>
    </row>
    <row r="12" spans="1:6" s="10" customFormat="1" ht="24.95" customHeight="1" x14ac:dyDescent="0.2">
      <c r="A12" s="45"/>
      <c r="B12" s="109" t="s">
        <v>710</v>
      </c>
      <c r="C12" s="109"/>
      <c r="D12" s="42" t="str">
        <f>'12-10'!D6</f>
        <v>31 ديسمبر 2024م</v>
      </c>
      <c r="E12" s="9"/>
      <c r="F12" s="42" t="str">
        <f>'12-10'!F6</f>
        <v>31 ديسمبر 2023م</v>
      </c>
    </row>
    <row r="13" spans="1:6" s="10" customFormat="1" ht="24.95" customHeight="1" x14ac:dyDescent="0.2">
      <c r="B13" s="112" t="str">
        <f>'قائمة الدخل'!B11</f>
        <v>(خسارة) السنة / الفترة قبل ضريبة الدخل</v>
      </c>
      <c r="C13" s="112"/>
      <c r="D13" s="36">
        <f>'قائمة الدخل'!E11</f>
        <v>-372045</v>
      </c>
      <c r="E13" s="9"/>
      <c r="F13" s="37">
        <f>'قائمة الدخل'!G11</f>
        <v>-95307</v>
      </c>
    </row>
    <row r="14" spans="1:6" s="10" customFormat="1" ht="24.95" customHeight="1" x14ac:dyDescent="0.2">
      <c r="B14" s="106" t="s">
        <v>753</v>
      </c>
      <c r="C14" s="106"/>
      <c r="D14" s="36">
        <f>D26</f>
        <v>7500</v>
      </c>
      <c r="E14" s="9"/>
      <c r="F14" s="37">
        <f>'12-10'!F26</f>
        <v>10000</v>
      </c>
    </row>
    <row r="15" spans="1:6" s="10" customFormat="1" ht="24.95" customHeight="1" x14ac:dyDescent="0.2">
      <c r="B15" s="106" t="s">
        <v>711</v>
      </c>
      <c r="C15" s="106"/>
      <c r="D15" s="12">
        <v>17158</v>
      </c>
      <c r="E15" s="9"/>
      <c r="F15" s="83">
        <v>0</v>
      </c>
    </row>
    <row r="16" spans="1:6" s="15" customFormat="1" ht="24.95" customHeight="1" x14ac:dyDescent="0.2">
      <c r="B16" s="109" t="s">
        <v>745</v>
      </c>
      <c r="C16" s="109"/>
      <c r="D16" s="24">
        <f>SUM(D13:D15)</f>
        <v>-347387</v>
      </c>
      <c r="E16" s="9"/>
      <c r="F16" s="49">
        <f>SUM(F13:F15)</f>
        <v>-85307</v>
      </c>
    </row>
    <row r="17" spans="2:6" s="10" customFormat="1" ht="24.95" customHeight="1" thickBot="1" x14ac:dyDescent="0.25">
      <c r="B17" s="109" t="s">
        <v>678</v>
      </c>
      <c r="C17" s="109"/>
      <c r="D17" s="84">
        <v>0</v>
      </c>
      <c r="E17" s="9"/>
      <c r="F17" s="77">
        <v>0</v>
      </c>
    </row>
    <row r="18" spans="2:6" s="10" customFormat="1" ht="11.25" customHeight="1" thickTop="1" x14ac:dyDescent="0.2">
      <c r="B18" s="41"/>
      <c r="C18" s="35"/>
      <c r="D18" s="39"/>
      <c r="E18" s="9"/>
      <c r="F18" s="39"/>
    </row>
    <row r="19" spans="2:6" s="10" customFormat="1" ht="24.95" customHeight="1" x14ac:dyDescent="0.2">
      <c r="B19" s="108" t="s">
        <v>712</v>
      </c>
      <c r="C19" s="108"/>
      <c r="D19" s="39"/>
      <c r="E19" s="9"/>
      <c r="F19" s="39"/>
    </row>
    <row r="20" spans="2:6" s="10" customFormat="1" ht="42" customHeight="1" x14ac:dyDescent="0.2">
      <c r="B20" s="110" t="s">
        <v>754</v>
      </c>
      <c r="C20" s="110"/>
      <c r="D20" s="110"/>
      <c r="E20" s="110"/>
      <c r="F20" s="110"/>
    </row>
    <row r="21" spans="2:6" s="28" customFormat="1" ht="8.25" customHeight="1" x14ac:dyDescent="0.2">
      <c r="B21" s="41"/>
      <c r="E21" s="9"/>
      <c r="F21" s="39"/>
    </row>
    <row r="22" spans="2:6" s="10" customFormat="1" ht="24.95" customHeight="1" x14ac:dyDescent="0.2">
      <c r="B22" s="57" t="s">
        <v>713</v>
      </c>
      <c r="C22" s="30" t="str">
        <f>'المركز المالي'!B22</f>
        <v>مخصص منافع الموظفين</v>
      </c>
      <c r="D22" s="30"/>
      <c r="E22" s="9"/>
      <c r="F22" s="9"/>
    </row>
    <row r="23" spans="2:6" ht="88.5" customHeight="1" x14ac:dyDescent="0.2">
      <c r="B23" s="111" t="s">
        <v>750</v>
      </c>
      <c r="C23" s="111"/>
      <c r="D23" s="111"/>
      <c r="E23" s="111"/>
      <c r="F23" s="111"/>
    </row>
    <row r="24" spans="2:6" ht="24.95" customHeight="1" x14ac:dyDescent="0.2">
      <c r="B24" s="109"/>
      <c r="C24" s="109"/>
      <c r="D24" s="42" t="str">
        <f>D12</f>
        <v>31 ديسمبر 2024م</v>
      </c>
      <c r="F24" s="42" t="str">
        <f>F12</f>
        <v>31 ديسمبر 2023م</v>
      </c>
    </row>
    <row r="25" spans="2:6" ht="24.95" customHeight="1" x14ac:dyDescent="0.2">
      <c r="B25" s="106" t="s">
        <v>755</v>
      </c>
      <c r="C25" s="106"/>
      <c r="D25" s="37">
        <f>F27</f>
        <v>10000</v>
      </c>
      <c r="F25" s="39">
        <v>0</v>
      </c>
    </row>
    <row r="26" spans="2:6" ht="24.95" customHeight="1" x14ac:dyDescent="0.2">
      <c r="B26" s="106" t="s">
        <v>756</v>
      </c>
      <c r="C26" s="106"/>
      <c r="D26" s="37">
        <f>'ميزان المراجعة'!F17</f>
        <v>7500</v>
      </c>
      <c r="F26" s="37">
        <f>'ميزان المراجعة'!D17</f>
        <v>10000</v>
      </c>
    </row>
    <row r="27" spans="2:6" ht="24.95" customHeight="1" thickBot="1" x14ac:dyDescent="0.25">
      <c r="B27" s="106"/>
      <c r="C27" s="106"/>
      <c r="D27" s="77">
        <f>ROUND(SUM(D22:D26),0)</f>
        <v>17500</v>
      </c>
      <c r="F27" s="77">
        <f>ROUND(SUM(F22:F26),0)</f>
        <v>10000</v>
      </c>
    </row>
    <row r="28" spans="2:6" ht="24.95" customHeight="1" thickTop="1" x14ac:dyDescent="0.2">
      <c r="B28" s="40"/>
      <c r="C28" s="78"/>
      <c r="D28" s="39"/>
    </row>
    <row r="29" spans="2:6" s="28" customFormat="1" ht="22.5" customHeight="1" x14ac:dyDescent="0.2">
      <c r="B29" s="41"/>
      <c r="E29" s="9"/>
      <c r="F29" s="39"/>
    </row>
    <row r="30" spans="2:6" s="28" customFormat="1" ht="6" customHeight="1" x14ac:dyDescent="0.2">
      <c r="B30" s="41"/>
      <c r="E30" s="9"/>
      <c r="F30" s="39"/>
    </row>
    <row r="31" spans="2:6" x14ac:dyDescent="0.2">
      <c r="B31" s="101">
        <f>'8'!B21:J21+1</f>
        <v>19</v>
      </c>
      <c r="C31" s="101"/>
      <c r="D31" s="101"/>
      <c r="E31" s="101"/>
      <c r="F31" s="101"/>
    </row>
  </sheetData>
  <customSheetViews>
    <customSheetView guid="{C4C54333-0C8B-484B-8210-F3D7E510C081}" scale="175" showGridLines="0" topLeftCell="B10">
      <selection activeCell="D11" sqref="D11"/>
      <colBreaks count="1" manualBreakCount="1">
        <brk id="7" max="22" man="1"/>
      </colBreaks>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21">
    <mergeCell ref="B1:F1"/>
    <mergeCell ref="B2:F2"/>
    <mergeCell ref="B3:F3"/>
    <mergeCell ref="B4:F4"/>
    <mergeCell ref="B19:C19"/>
    <mergeCell ref="B7:C7"/>
    <mergeCell ref="B8:C8"/>
    <mergeCell ref="B24:C24"/>
    <mergeCell ref="B25:C25"/>
    <mergeCell ref="B26:C26"/>
    <mergeCell ref="B27:C27"/>
    <mergeCell ref="B31:F31"/>
    <mergeCell ref="B20:F20"/>
    <mergeCell ref="B23:F23"/>
    <mergeCell ref="B9:C9"/>
    <mergeCell ref="B12:C12"/>
    <mergeCell ref="B13:C13"/>
    <mergeCell ref="B14:C14"/>
    <mergeCell ref="B15:C15"/>
    <mergeCell ref="B16:C16"/>
    <mergeCell ref="B17:C17"/>
  </mergeCells>
  <pageMargins left="0.78740157480314965" right="1.1499999999999999" top="0.39370078740157483" bottom="0" header="0.39370078740157483" footer="0.19685039370078741"/>
  <pageSetup paperSize="9" firstPageNumber="5" orientation="portrait"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11</vt:i4>
      </vt:variant>
      <vt:variant>
        <vt:lpstr>النطاقات المسماة</vt:lpstr>
      </vt:variant>
      <vt:variant>
        <vt:i4>10</vt:i4>
      </vt:variant>
    </vt:vector>
  </HeadingPairs>
  <TitlesOfParts>
    <vt:vector size="21" baseType="lpstr">
      <vt:lpstr>ميزان المراجعة</vt:lpstr>
      <vt:lpstr>Sheet1</vt:lpstr>
      <vt:lpstr>المركز المالي</vt:lpstr>
      <vt:lpstr>قائمة الدخل</vt:lpstr>
      <vt:lpstr>قائمة التغيرات</vt:lpstr>
      <vt:lpstr>التدفقات النقدية</vt:lpstr>
      <vt:lpstr>7-5</vt:lpstr>
      <vt:lpstr>8</vt:lpstr>
      <vt:lpstr>12-10</vt:lpstr>
      <vt:lpstr>12-13</vt:lpstr>
      <vt:lpstr>15-13</vt:lpstr>
      <vt:lpstr>'12-13'!Print_Area</vt:lpstr>
      <vt:lpstr>'15-13'!Print_Area</vt:lpstr>
      <vt:lpstr>'7-5'!Print_Area</vt:lpstr>
      <vt:lpstr>'8'!Print_Area</vt:lpstr>
      <vt:lpstr>'التدفقات النقدية'!Print_Area</vt:lpstr>
      <vt:lpstr>'المركز المالي'!Print_Area</vt:lpstr>
      <vt:lpstr>'قائمة التغيرات'!Print_Area</vt:lpstr>
      <vt:lpstr>'قائمة الدخل'!Print_Area</vt:lpstr>
      <vt:lpstr>'ميزان المراجعة'!Print_Area</vt:lpstr>
      <vt:lpstr>'15-13'!Print_Titles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شركة الحطامي 2022</dc:title>
  <dc:creator>SACAD</dc:creator>
  <cp:lastModifiedBy>b.abdalla@sacadfirm-sys.com</cp:lastModifiedBy>
  <cp:lastPrinted>2025-05-27T09:00:03Z</cp:lastPrinted>
  <dcterms:created xsi:type="dcterms:W3CDTF">2021-09-06T06:19:46Z</dcterms:created>
  <dcterms:modified xsi:type="dcterms:W3CDTF">2025-05-27T09:16:48Z</dcterms:modified>
</cp:coreProperties>
</file>