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Admin-pc\التقرير اليومي للفرسان\أبو سريع\ابوسريع2024م\المقاييس الحيوية 2024\القوائم المالية\الميزانية 2024م\"/>
    </mc:Choice>
  </mc:AlternateContent>
  <xr:revisionPtr revIDLastSave="0" documentId="13_ncr:1_{730F1A1C-0008-47D1-85E3-4BDF16809CCF}" xr6:coauthVersionLast="47" xr6:coauthVersionMax="47" xr10:uidLastSave="{00000000-0000-0000-0000-000000000000}"/>
  <bookViews>
    <workbookView xWindow="-120" yWindow="-120" windowWidth="29040" windowHeight="15840" tabRatio="879" activeTab="4" xr2:uid="{00000000-000D-0000-FFFF-FFFF00000000}"/>
  </bookViews>
  <sheets>
    <sheet name="المركز المالي" sheetId="15" r:id="rId1"/>
    <sheet name="قائمة الدخل" sheetId="16" r:id="rId2"/>
    <sheet name="قائمة التغيرات" sheetId="17" r:id="rId3"/>
    <sheet name="التدفقات النقدية" sheetId="18" r:id="rId4"/>
    <sheet name="7-5" sheetId="29" r:id="rId5"/>
    <sheet name="8" sheetId="37" r:id="rId6"/>
    <sheet name="9" sheetId="31" r:id="rId7"/>
    <sheet name="10-11" sheetId="22" r:id="rId8"/>
    <sheet name="12-13" sheetId="39" r:id="rId9"/>
    <sheet name="14-15" sheetId="24" r:id="rId10"/>
    <sheet name="16-17" sheetId="36" r:id="rId11"/>
    <sheet name="الزكاة" sheetId="27" r:id="rId12"/>
  </sheets>
  <definedNames>
    <definedName name="_xlnm.Print_Area" localSheetId="7">'10-11'!$A$1:$H$38</definedName>
    <definedName name="_xlnm.Print_Area" localSheetId="8">'12-13'!$A$1:$K$30</definedName>
    <definedName name="_xlnm.Print_Area" localSheetId="9">'14-15'!$A$1:$E$29</definedName>
    <definedName name="_xlnm.Print_Area" localSheetId="10">'16-17'!$A$1:$F$40</definedName>
    <definedName name="_xlnm.Print_Area" localSheetId="4">'7-5'!$A$1:$E$36</definedName>
    <definedName name="_xlnm.Print_Area" localSheetId="5">'8'!$A$1:$K$29</definedName>
    <definedName name="_xlnm.Print_Area" localSheetId="6">'9'!$A$1:$L$23</definedName>
    <definedName name="_xlnm.Print_Area" localSheetId="3">'التدفقات النقدية'!$B$1:$E$39</definedName>
    <definedName name="_xlnm.Print_Area" localSheetId="11">الزكاة!$A$1:$G$24</definedName>
    <definedName name="_xlnm.Print_Area" localSheetId="0">'المركز المالي'!$A$1:$H$38</definedName>
    <definedName name="_xlnm.Print_Area" localSheetId="2">'قائمة التغيرات'!$A$1:$L$26</definedName>
    <definedName name="_xlnm.Print_Area" localSheetId="1">'قائمة الدخل'!$A$1:$H$37</definedName>
    <definedName name="Z_C4C54333_0C8B_484B_8210_F3D7E510C081_.wvu.Cols" localSheetId="1" hidden="1">'قائمة الدخل'!$A:$A</definedName>
    <definedName name="Z_C4C54333_0C8B_484B_8210_F3D7E510C081_.wvu.PrintTitles" localSheetId="7" hidden="1">'10-11'!$1:$5</definedName>
    <definedName name="Z_C4C54333_0C8B_484B_8210_F3D7E510C081_.wvu.PrintTitles" localSheetId="8" hidden="1">'12-13'!$1:$4</definedName>
    <definedName name="Z_C4C54333_0C8B_484B_8210_F3D7E510C081_.wvu.PrintTitles" localSheetId="10" hidden="1">'16-17'!$1:$5</definedName>
    <definedName name="Z_C4C54333_0C8B_484B_8210_F3D7E510C081_.wvu.PrintTitles" localSheetId="4" hidden="1">'7-5'!#REF!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9" l="1"/>
  <c r="D23" i="22"/>
  <c r="D25" i="22" s="1"/>
  <c r="D26" i="22" s="1"/>
  <c r="D30" i="22" s="1"/>
  <c r="H12" i="27"/>
  <c r="D11" i="27"/>
  <c r="D32" i="22" l="1"/>
  <c r="E21" i="15" s="1"/>
  <c r="C11" i="18"/>
  <c r="E16" i="16"/>
  <c r="D13" i="27"/>
  <c r="D15" i="27" s="1"/>
  <c r="D16" i="27" s="1"/>
  <c r="D17" i="27" s="1"/>
  <c r="I17" i="31"/>
  <c r="G17" i="31"/>
  <c r="E17" i="31"/>
  <c r="C17" i="31"/>
  <c r="I12" i="31"/>
  <c r="G12" i="31"/>
  <c r="E12" i="31"/>
  <c r="C12" i="31"/>
  <c r="H22" i="37"/>
  <c r="E20" i="29"/>
  <c r="C20" i="29"/>
  <c r="C13" i="29" l="1"/>
  <c r="E9" i="15" s="1"/>
  <c r="D18" i="22"/>
  <c r="D11" i="22" s="1"/>
  <c r="D12" i="22" s="1"/>
  <c r="E20" i="15" s="1"/>
  <c r="E22" i="15" s="1"/>
  <c r="K11" i="31" l="1"/>
  <c r="C31" i="29"/>
  <c r="C24" i="29" s="1"/>
  <c r="C25" i="29" s="1"/>
  <c r="E10" i="15" s="1"/>
  <c r="C8" i="29"/>
  <c r="E8" i="15" s="1"/>
  <c r="E36" i="36" l="1"/>
  <c r="G11" i="16" s="1"/>
  <c r="E15" i="36"/>
  <c r="J10" i="39"/>
  <c r="G24" i="15" l="1"/>
  <c r="H7" i="39"/>
  <c r="D21" i="39" l="1"/>
  <c r="C10" i="31" l="1"/>
  <c r="I9" i="31"/>
  <c r="I10" i="31"/>
  <c r="C16" i="31"/>
  <c r="E16" i="31"/>
  <c r="I16" i="31"/>
  <c r="E19" i="29"/>
  <c r="J19" i="39"/>
  <c r="J20" i="39"/>
  <c r="G11" i="29" l="1"/>
  <c r="J18" i="39"/>
  <c r="J21" i="39" s="1"/>
  <c r="H21" i="39"/>
  <c r="E28" i="15" s="1"/>
  <c r="G16" i="31"/>
  <c r="G9" i="31"/>
  <c r="G10" i="31"/>
  <c r="E10" i="31"/>
  <c r="C9" i="31"/>
  <c r="E9" i="31"/>
  <c r="J22" i="37" l="1"/>
  <c r="G11" i="15" l="1"/>
  <c r="C12" i="17" l="1"/>
  <c r="E30" i="18"/>
  <c r="E12" i="18"/>
  <c r="E12" i="17" l="1"/>
  <c r="H20" i="37" l="1"/>
  <c r="H10" i="39"/>
  <c r="E24" i="15" s="1"/>
  <c r="B2" i="39"/>
  <c r="B1" i="39"/>
  <c r="B4" i="37"/>
  <c r="B3" i="37"/>
  <c r="E25" i="15" l="1"/>
  <c r="G25" i="15"/>
  <c r="C15" i="36"/>
  <c r="E10" i="16" s="1"/>
  <c r="M20" i="37"/>
  <c r="E11" i="15"/>
  <c r="E31" i="29"/>
  <c r="E21" i="24"/>
  <c r="G8" i="16" s="1"/>
  <c r="E26" i="15" l="1"/>
  <c r="E12" i="15"/>
  <c r="C21" i="24"/>
  <c r="E8" i="16" s="1"/>
  <c r="C30" i="18" l="1"/>
  <c r="G10" i="16" l="1"/>
  <c r="B2" i="36"/>
  <c r="B1" i="36"/>
  <c r="G18" i="17" l="1"/>
  <c r="G12" i="17"/>
  <c r="G14" i="17" s="1"/>
  <c r="G20" i="17" l="1"/>
  <c r="C10" i="24"/>
  <c r="E7" i="16" s="1"/>
  <c r="E10" i="24"/>
  <c r="G7" i="16" s="1"/>
  <c r="G30" i="15" l="1"/>
  <c r="E30" i="15"/>
  <c r="K16" i="31"/>
  <c r="K10" i="31" l="1"/>
  <c r="F18" i="22" l="1"/>
  <c r="F12" i="22" s="1"/>
  <c r="G20" i="15" s="1"/>
  <c r="B2" i="22"/>
  <c r="B1" i="22"/>
  <c r="B2" i="24"/>
  <c r="B1" i="24"/>
  <c r="B1" i="27" l="1"/>
  <c r="K9" i="31" l="1"/>
  <c r="K8" i="31"/>
  <c r="K12" i="31" s="1"/>
  <c r="I20" i="31" l="1"/>
  <c r="B1" i="31"/>
  <c r="G20" i="31"/>
  <c r="E20" i="31"/>
  <c r="C20" i="31"/>
  <c r="K15" i="31"/>
  <c r="K14" i="31"/>
  <c r="K17" i="31" l="1"/>
  <c r="E19" i="31"/>
  <c r="C19" i="31"/>
  <c r="K20" i="31"/>
  <c r="G14" i="15" s="1"/>
  <c r="I19" i="31"/>
  <c r="G19" i="31"/>
  <c r="C36" i="36" l="1"/>
  <c r="E11" i="16" s="1"/>
  <c r="K19" i="31"/>
  <c r="E14" i="15" s="1"/>
  <c r="E15" i="15" l="1"/>
  <c r="E16" i="15" l="1"/>
  <c r="E25" i="29"/>
  <c r="G10" i="15" s="1"/>
  <c r="E13" i="29"/>
  <c r="G9" i="15" s="1"/>
  <c r="E8" i="29"/>
  <c r="G8" i="15" l="1"/>
  <c r="G12" i="15" s="1"/>
  <c r="K19" i="17"/>
  <c r="E14" i="17" l="1"/>
  <c r="E18" i="17"/>
  <c r="E20" i="17" l="1"/>
  <c r="E29" i="15" s="1"/>
  <c r="E31" i="18" l="1"/>
  <c r="E27" i="18"/>
  <c r="G15" i="15" l="1"/>
  <c r="C18" i="17" l="1"/>
  <c r="C14" i="17"/>
  <c r="C20" i="17" l="1"/>
  <c r="G29" i="15"/>
  <c r="C27" i="18" l="1"/>
  <c r="K13" i="17" l="1"/>
  <c r="G28" i="15" l="1"/>
  <c r="G16" i="15"/>
  <c r="C31" i="18" l="1"/>
  <c r="B1" i="16" l="1"/>
  <c r="B1" i="17" s="1"/>
  <c r="B2" i="16"/>
  <c r="B2" i="17" s="1"/>
  <c r="B1" i="18" l="1"/>
  <c r="K9" i="17"/>
  <c r="B1" i="29" l="1"/>
  <c r="B1" i="37" s="1"/>
  <c r="B2" i="18"/>
  <c r="B2" i="29" s="1"/>
  <c r="B2" i="37" s="1"/>
  <c r="E9" i="16"/>
  <c r="E12" i="16" s="1"/>
  <c r="E15" i="16" s="1"/>
  <c r="F25" i="22" l="1"/>
  <c r="F26" i="22" l="1"/>
  <c r="E17" i="16" l="1"/>
  <c r="E19" i="16"/>
  <c r="I16" i="17" s="1"/>
  <c r="C8" i="18" l="1"/>
  <c r="C14" i="18" s="1"/>
  <c r="C23" i="18" s="1"/>
  <c r="C32" i="18" s="1"/>
  <c r="K16" i="17" l="1"/>
  <c r="K18" i="17" s="1"/>
  <c r="I18" i="17"/>
  <c r="G9" i="16"/>
  <c r="G12" i="16" s="1"/>
  <c r="G15" i="16" s="1"/>
  <c r="F32" i="22" l="1"/>
  <c r="G21" i="15" l="1"/>
  <c r="G16" i="16"/>
  <c r="G17" i="16" s="1"/>
  <c r="G19" i="16" s="1"/>
  <c r="I10" i="17" s="1"/>
  <c r="G22" i="15" l="1"/>
  <c r="E8" i="18"/>
  <c r="E14" i="18" s="1"/>
  <c r="E23" i="18" s="1"/>
  <c r="E32" i="18" s="1"/>
  <c r="E34" i="18" s="1"/>
  <c r="G26" i="15" l="1"/>
  <c r="K10" i="17"/>
  <c r="K12" i="17" s="1"/>
  <c r="K14" i="17" s="1"/>
  <c r="K20" i="17" s="1"/>
  <c r="I12" i="17"/>
  <c r="I14" i="17" s="1"/>
  <c r="G31" i="15" s="1"/>
  <c r="C33" i="18"/>
  <c r="C34" i="18" s="1"/>
  <c r="I20" i="17" l="1"/>
  <c r="G32" i="15" l="1"/>
  <c r="G33" i="15" s="1"/>
  <c r="E31" i="15"/>
  <c r="E32" i="15" l="1"/>
  <c r="E33" i="15" s="1"/>
</calcChain>
</file>

<file path=xl/sharedStrings.xml><?xml version="1.0" encoding="utf-8"?>
<sst xmlns="http://schemas.openxmlformats.org/spreadsheetml/2006/main" count="301" uniqueCount="226">
  <si>
    <t>الأصـول الـمـتـداولـة</t>
  </si>
  <si>
    <t>مـجـمـوع الأصـول الـمـتـداولـة</t>
  </si>
  <si>
    <t>إيـضـاح</t>
  </si>
  <si>
    <t>الـمـجـمـــــــوع</t>
  </si>
  <si>
    <t>رأس المال</t>
  </si>
  <si>
    <t>احتياطي نظامي</t>
  </si>
  <si>
    <t xml:space="preserve">الأصــــــــــــول </t>
  </si>
  <si>
    <t xml:space="preserve">الأصــول غير المتداولة </t>
  </si>
  <si>
    <t xml:space="preserve">مجموع الأصــول غير المتداولة </t>
  </si>
  <si>
    <t xml:space="preserve">إجـمـالـي الأصــــــــــول </t>
  </si>
  <si>
    <t>الإلــتــزامـــات وحـقـوق الملكية</t>
  </si>
  <si>
    <t>الإلــتــزامـــات الـمـتـداولـة</t>
  </si>
  <si>
    <t>مـجـمـوع الإلــتزامـــات الـمـتـداولـة</t>
  </si>
  <si>
    <t xml:space="preserve">الإلـتـزامـات غير المتداولة </t>
  </si>
  <si>
    <t xml:space="preserve">مـجـمـوع الالـتـزامــات غير المتداولة </t>
  </si>
  <si>
    <t xml:space="preserve">إجــمــالـــي الإلــتزامـــات </t>
  </si>
  <si>
    <t>حـقـوق الملكية</t>
  </si>
  <si>
    <t>مـجـمـوع حـقـوق الملكية</t>
  </si>
  <si>
    <t>إجـمـالـي الإلــتــزامـــات وحـقـوق الملكية</t>
  </si>
  <si>
    <t>مجمل الربح</t>
  </si>
  <si>
    <t>مـصـروفـات عــمـومـيـة وإداريـــة</t>
  </si>
  <si>
    <t xml:space="preserve">الزكــاة الشـرعيـة </t>
  </si>
  <si>
    <t>(جميع المبالغ بالريال السعودي)</t>
  </si>
  <si>
    <t>نقد وما في حكمه</t>
  </si>
  <si>
    <t xml:space="preserve">( جميع المبالغ بالريال السعودي ) </t>
  </si>
  <si>
    <t>التــدفقــات النقـديــة  مـن أنشطـــــة التشغيـل</t>
  </si>
  <si>
    <t>صـــــافي الدخل</t>
  </si>
  <si>
    <t xml:space="preserve"> زكاة شرعية مكونة</t>
  </si>
  <si>
    <t xml:space="preserve"> منافع موظفين مكونة</t>
  </si>
  <si>
    <t>التغيــر في رأس المــــــــال العــامـــــــل</t>
  </si>
  <si>
    <t>التـــــدفقــات النقــــديــة مــن أنشطــــة الاستثمـــــار</t>
  </si>
  <si>
    <t xml:space="preserve">التـــــدفقــات النقــــديــة مــن الأنشطة التمويلية </t>
  </si>
  <si>
    <t>المجموع</t>
  </si>
  <si>
    <t>إضافات</t>
  </si>
  <si>
    <t>إستبعادات</t>
  </si>
  <si>
    <r>
      <t>الإستهلاك المتراكم</t>
    </r>
    <r>
      <rPr>
        <b/>
        <sz val="13"/>
        <color rgb="FF000000"/>
        <rFont val="Sakkal Majalla"/>
      </rPr>
      <t>:</t>
    </r>
  </si>
  <si>
    <t>صافي القيمة الدفترية :</t>
  </si>
  <si>
    <t>التكلفة :</t>
  </si>
  <si>
    <t>إجمالي الدخل الشامل</t>
  </si>
  <si>
    <t>الجهه ذات العلاقة</t>
  </si>
  <si>
    <t>طبيعة العلاقة</t>
  </si>
  <si>
    <t>حجم التعامل</t>
  </si>
  <si>
    <t>طبيعـــــــــــة المعاملة</t>
  </si>
  <si>
    <t>صافي الدخل</t>
  </si>
  <si>
    <t xml:space="preserve">مستحقات وأرصدة دائنة أخرى </t>
  </si>
  <si>
    <t>مخصص منافع الموظفين</t>
  </si>
  <si>
    <t>إيرادات متنوعة</t>
  </si>
  <si>
    <t xml:space="preserve">بنود الدخل الشامل الآخر </t>
  </si>
  <si>
    <t>إن العناصر  الأساسية لوعاء الزكاة كما يلي:</t>
  </si>
  <si>
    <t xml:space="preserve">صافي الدخل المعدل </t>
  </si>
  <si>
    <t xml:space="preserve">الإضافات </t>
  </si>
  <si>
    <t>الحسميات</t>
  </si>
  <si>
    <t>وعاء الزكاة الشرعية</t>
  </si>
  <si>
    <t>إن حركة مخصص الزكاة هي كما يلي:</t>
  </si>
  <si>
    <t xml:space="preserve">المستخدم خلال العام </t>
  </si>
  <si>
    <t>الموقف الزكوي</t>
  </si>
  <si>
    <t xml:space="preserve">رأس المال </t>
  </si>
  <si>
    <t xml:space="preserve">الإجمالي </t>
  </si>
  <si>
    <t xml:space="preserve">صافي الأصول غير المتداولة </t>
  </si>
  <si>
    <t xml:space="preserve">الزكاة المستحقة </t>
  </si>
  <si>
    <t>أطراف ذوي علاقة</t>
  </si>
  <si>
    <t>زكاة شرعية مدفوعة</t>
  </si>
  <si>
    <t xml:space="preserve"> الذمم التجارية المدينة </t>
  </si>
  <si>
    <t xml:space="preserve">صــافي النقـد(المستخدم في)  الأنشطة الاستثمارية </t>
  </si>
  <si>
    <t>مدفوعات مقدمة وأرصدة مدينة أخرى</t>
  </si>
  <si>
    <t>صــافي النقـد الناتج عن الأنشطة التشغيلية</t>
  </si>
  <si>
    <t xml:space="preserve">النقد بالبنوك </t>
  </si>
  <si>
    <t xml:space="preserve">دفعات مقدمة من ذمم تجارية مدينة </t>
  </si>
  <si>
    <t xml:space="preserve">ضريبة القيمة المضافة </t>
  </si>
  <si>
    <t>مخصص الزكاة الشرعية</t>
  </si>
  <si>
    <t xml:space="preserve">احتياطي نظامي </t>
  </si>
  <si>
    <t xml:space="preserve">مؤسسة فردية سعودية </t>
  </si>
  <si>
    <t>منافع موظفين مدفوعة</t>
  </si>
  <si>
    <t>ذمم تجارية مدينة</t>
  </si>
  <si>
    <t>العملاء</t>
  </si>
  <si>
    <t>شركة ذات مسئولية محدودة</t>
  </si>
  <si>
    <t xml:space="preserve">إيجارات مدفوعة مقدماً </t>
  </si>
  <si>
    <t>عهد نقدية</t>
  </si>
  <si>
    <t xml:space="preserve">شركة شقيقة </t>
  </si>
  <si>
    <t>سيـــــــــــــــــــــارات</t>
  </si>
  <si>
    <t xml:space="preserve"> </t>
  </si>
  <si>
    <t xml:space="preserve">عمولات بيع وتسويق مستحقة </t>
  </si>
  <si>
    <t xml:space="preserve">تأمينات اجتماعية مستحقة </t>
  </si>
  <si>
    <t xml:space="preserve">أتعاب مهنية واستشارية مستحقة </t>
  </si>
  <si>
    <t xml:space="preserve">اسم الشريك </t>
  </si>
  <si>
    <t xml:space="preserve">عدد الحصص </t>
  </si>
  <si>
    <t xml:space="preserve">قيمة الحصة </t>
  </si>
  <si>
    <t xml:space="preserve">تأمينات اجتماعية </t>
  </si>
  <si>
    <t>تأمين طبي وعلاج</t>
  </si>
  <si>
    <t>منافع موظفين</t>
  </si>
  <si>
    <t>أرباح النشاط</t>
  </si>
  <si>
    <t>فروق أسعار عملات</t>
  </si>
  <si>
    <t xml:space="preserve">صافي ربح السنة قبل الزكــاة الشرعية </t>
  </si>
  <si>
    <t>الدخل الشامل الاخر</t>
  </si>
  <si>
    <t xml:space="preserve">توزيعات أرباح </t>
  </si>
  <si>
    <t>تسويات</t>
  </si>
  <si>
    <t>أرباح مبقاه</t>
  </si>
  <si>
    <t>أرباح مبقاة</t>
  </si>
  <si>
    <t>شركة المقاييس الحيوية للتجارة</t>
  </si>
  <si>
    <t xml:space="preserve">تأمين  مدفوع مقدماً </t>
  </si>
  <si>
    <t>تحسينات على أماكن مستأجرة</t>
  </si>
  <si>
    <t xml:space="preserve">السيد / أحمد عبد الرحمن أحمد الشريف   </t>
  </si>
  <si>
    <t xml:space="preserve">السيد / زياد عبد الله محمد القحطاني   </t>
  </si>
  <si>
    <t xml:space="preserve">السيد /ياسر علي مبارك اليامي   </t>
  </si>
  <si>
    <t>رواتب وأجور وما في حكمها</t>
  </si>
  <si>
    <t>ايجارات</t>
  </si>
  <si>
    <t xml:space="preserve">بريد وبرق وهاتف </t>
  </si>
  <si>
    <t>إقامات وتأشيرات وتعقيب</t>
  </si>
  <si>
    <t>صيانة عامة</t>
  </si>
  <si>
    <t>مصروفات بنكية</t>
  </si>
  <si>
    <t>أتعاب مهنية واستشارات</t>
  </si>
  <si>
    <t>مصروفات سيارة</t>
  </si>
  <si>
    <t xml:space="preserve">تذاكر سفر وإقامة </t>
  </si>
  <si>
    <t>خدمات مكتبية وتسويقية</t>
  </si>
  <si>
    <t>احتياطي اتفاقي</t>
  </si>
  <si>
    <t xml:space="preserve">احتياطي اتفاقي </t>
  </si>
  <si>
    <t xml:space="preserve">احتياطي إتفاقي </t>
  </si>
  <si>
    <t>شركة فيما</t>
  </si>
  <si>
    <t>إشتراكات مدفوعة مقدماً</t>
  </si>
  <si>
    <t xml:space="preserve">عمولات بيع وتسويق </t>
  </si>
  <si>
    <t xml:space="preserve">مصروفات تسويقية </t>
  </si>
  <si>
    <t>الإيرادات -الصافي</t>
  </si>
  <si>
    <t>تكلفة الإيرادات</t>
  </si>
  <si>
    <t>آلات ومـعـدات - صافي</t>
  </si>
  <si>
    <t>(مـدفـوعـات) لشـراء آلات ومعدات</t>
  </si>
  <si>
    <t xml:space="preserve"> فيما يلي أرصدة المطلوب من الأطراف ذات العلاقة الظاهرة بقائمة المركز المالي:</t>
  </si>
  <si>
    <t>مخصص ديون مشكوك في تحصيلها</t>
  </si>
  <si>
    <t xml:space="preserve"> مدفوعات مقدمة وأرصدة مدينة أخرى </t>
  </si>
  <si>
    <t>مستحقات وارصدة دائنة أخرى</t>
  </si>
  <si>
    <t>إهــلاك الآلات والمعدات</t>
  </si>
  <si>
    <t xml:space="preserve">مصروفات مستحقة  (إيضاح 10/ 1) </t>
  </si>
  <si>
    <r>
      <t xml:space="preserve">1/6 -  </t>
    </r>
    <r>
      <rPr>
        <b/>
        <u/>
        <sz val="13"/>
        <rFont val="Sakkal Majalla"/>
      </rPr>
      <t xml:space="preserve">مخصص ديون مشكوك فيها </t>
    </r>
  </si>
  <si>
    <t>إن حركة مخصص الديون المشكوك فيها هي كما يلي:</t>
  </si>
  <si>
    <t>صــافي النقـد (المستخدم في) الأنشطة التمويلية</t>
  </si>
  <si>
    <t xml:space="preserve">مخصص ديون مشكوك في تحصيلها مكون </t>
  </si>
  <si>
    <t>مخصص ديون مشكوك فيها (إيضاح 1/6)</t>
  </si>
  <si>
    <t>مصروفات مدفوعة مقدماً (إيضاح 1/7)</t>
  </si>
  <si>
    <t>طبيعة وحجم المعاملات</t>
  </si>
  <si>
    <t xml:space="preserve">رسوم حكومية واشتراكات وتعقيب </t>
  </si>
  <si>
    <t>مبيعات</t>
  </si>
  <si>
    <r>
      <rPr>
        <b/>
        <sz val="13"/>
        <rFont val="Sakkal Majalla"/>
      </rPr>
      <t xml:space="preserve">6 -  </t>
    </r>
    <r>
      <rPr>
        <b/>
        <u/>
        <sz val="13"/>
        <rFont val="Sakkal Majalla"/>
      </rPr>
      <t>ذمم تجارية مدينة</t>
    </r>
    <r>
      <rPr>
        <b/>
        <sz val="13"/>
        <rFont val="Sakkal Majalla"/>
      </rPr>
      <t xml:space="preserve"> </t>
    </r>
  </si>
  <si>
    <r>
      <t xml:space="preserve">7 -  </t>
    </r>
    <r>
      <rPr>
        <b/>
        <u/>
        <sz val="13"/>
        <rFont val="Sakkal Majalla"/>
      </rPr>
      <t>مـدفـوعـات  مـقـدمـاً وأرصـدة مـديـنـة أخـرى</t>
    </r>
  </si>
  <si>
    <r>
      <t>9-</t>
    </r>
    <r>
      <rPr>
        <b/>
        <u/>
        <sz val="13"/>
        <rFont val="Sakkal Majalla"/>
      </rPr>
      <t xml:space="preserve"> آلات ومعدات -صافي</t>
    </r>
  </si>
  <si>
    <r>
      <t>1/10</t>
    </r>
    <r>
      <rPr>
        <b/>
        <u/>
        <sz val="13"/>
        <color rgb="FF000000"/>
        <rFont val="Sakkal Majalla"/>
      </rPr>
      <t xml:space="preserve"> مصروفات مستحقة  </t>
    </r>
  </si>
  <si>
    <r>
      <t xml:space="preserve">12 - </t>
    </r>
    <r>
      <rPr>
        <b/>
        <u/>
        <sz val="13"/>
        <color rgb="FF000000"/>
        <rFont val="Sakkal Majalla"/>
      </rPr>
      <t xml:space="preserve">مخصص منافع موظفين </t>
    </r>
  </si>
  <si>
    <r>
      <t xml:space="preserve">13 - </t>
    </r>
    <r>
      <rPr>
        <b/>
        <u/>
        <sz val="13"/>
        <color rgb="FF000000"/>
        <rFont val="Sakkal Majalla"/>
      </rPr>
      <t>رأس المال</t>
    </r>
  </si>
  <si>
    <r>
      <t xml:space="preserve">14 - </t>
    </r>
    <r>
      <rPr>
        <b/>
        <u/>
        <sz val="13"/>
        <color rgb="FF000000"/>
        <rFont val="Sakkal Majalla"/>
      </rPr>
      <t xml:space="preserve">الإيرادات - الصافي </t>
    </r>
  </si>
  <si>
    <r>
      <t>15 -</t>
    </r>
    <r>
      <rPr>
        <b/>
        <u/>
        <sz val="13"/>
        <color rgb="FF000000"/>
        <rFont val="Sakkal Majalla"/>
      </rPr>
      <t xml:space="preserve"> تكلفة الإيرادات </t>
    </r>
  </si>
  <si>
    <r>
      <rPr>
        <b/>
        <sz val="13"/>
        <rFont val="Sakkal Majalla"/>
      </rPr>
      <t xml:space="preserve">1/7 -  </t>
    </r>
    <r>
      <rPr>
        <b/>
        <u/>
        <sz val="13"/>
        <rFont val="Sakkal Majalla"/>
      </rPr>
      <t xml:space="preserve">مـصروفات مدفوعة مـقـدمـاً </t>
    </r>
  </si>
  <si>
    <t xml:space="preserve">شركــــــــــــــــــــــــة ذات مسئوليــــــــــــــــــــــــــــة محدودة </t>
  </si>
  <si>
    <r>
      <t xml:space="preserve">16- </t>
    </r>
    <r>
      <rPr>
        <b/>
        <u/>
        <sz val="13"/>
        <color rgb="FF000000"/>
        <rFont val="Sakkal Majalla"/>
      </rPr>
      <t>مصروفات  تسويقية</t>
    </r>
  </si>
  <si>
    <r>
      <t xml:space="preserve">17- </t>
    </r>
    <r>
      <rPr>
        <b/>
        <u/>
        <sz val="13"/>
        <color rgb="FF000000"/>
        <rFont val="Sakkal Majalla"/>
      </rPr>
      <t>مصروفات عمومية وإدارية</t>
    </r>
  </si>
  <si>
    <r>
      <t xml:space="preserve">10-   </t>
    </r>
    <r>
      <rPr>
        <b/>
        <u/>
        <sz val="13"/>
        <color rgb="FF000000"/>
        <rFont val="Sakkal Majalla"/>
      </rPr>
      <t>مستحقات وارصدة دائنة أخرى</t>
    </r>
  </si>
  <si>
    <r>
      <t xml:space="preserve">11- </t>
    </r>
    <r>
      <rPr>
        <b/>
        <u/>
        <sz val="13"/>
        <color rgb="FF000000"/>
        <rFont val="Sakkal Majalla"/>
      </rPr>
      <t>مخصص الزكاة الشرعية</t>
    </r>
  </si>
  <si>
    <r>
      <t xml:space="preserve">5-  </t>
    </r>
    <r>
      <rPr>
        <b/>
        <u/>
        <sz val="13"/>
        <color rgb="FF000000"/>
        <rFont val="Sakkal Majalla"/>
      </rPr>
      <t>نقــد وما في حكمه</t>
    </r>
  </si>
  <si>
    <r>
      <t xml:space="preserve">8ـــــ  </t>
    </r>
    <r>
      <rPr>
        <b/>
        <u/>
        <sz val="13"/>
        <rFont val="Sakkal Majalla"/>
      </rPr>
      <t>المعاملات مع اطراف ذات العلاقة</t>
    </r>
    <r>
      <rPr>
        <b/>
        <sz val="13"/>
        <rFont val="Sakkal Majalla"/>
      </rPr>
      <t xml:space="preserve"> </t>
    </r>
  </si>
  <si>
    <t>مسحوبات</t>
  </si>
  <si>
    <t>السيد/ أحمد عبد الرحمن أحمد الشريف</t>
  </si>
  <si>
    <t>شريك</t>
  </si>
  <si>
    <t>تمويل</t>
  </si>
  <si>
    <t>الرواتب والأجور وما في حكمها</t>
  </si>
  <si>
    <t>منافع الموظفين</t>
  </si>
  <si>
    <t>أجور ورواتب وما في حكمها</t>
  </si>
  <si>
    <t>التأمين الطبي والعلاج</t>
  </si>
  <si>
    <t>الإقامات والتأشيرات والتعقيب</t>
  </si>
  <si>
    <t>علاج وتأمين طبي</t>
  </si>
  <si>
    <t>مصاريف كهرباء ومياه</t>
  </si>
  <si>
    <t>بوفية وضيافة</t>
  </si>
  <si>
    <t>قرطاسية ومطبوعات</t>
  </si>
  <si>
    <t>مصروفات متنوعة</t>
  </si>
  <si>
    <t>التأمينات الاجتماعية</t>
  </si>
  <si>
    <t>تأمينات موظفي التسويق</t>
  </si>
  <si>
    <t>مصاريف التدريب</t>
  </si>
  <si>
    <t>العمولات</t>
  </si>
  <si>
    <t xml:space="preserve">"إن الإيضاحات المرفقة  من  (1) إلى  (21) تشكل جزءً لا يتجزأ من هذه القوائم المالية وتقرأ معها " </t>
  </si>
  <si>
    <t>تكلفة خدمات</t>
  </si>
  <si>
    <t xml:space="preserve">إيرادات خدمات تسجيل الأجهزة الطبية </t>
  </si>
  <si>
    <t xml:space="preserve">إيرادات خدمات تسجيل الأدوية والأطعمة </t>
  </si>
  <si>
    <t>إيرادات مبيعات مباشرة</t>
  </si>
  <si>
    <t xml:space="preserve">ضريبة استقطاع مستحقة </t>
  </si>
  <si>
    <t xml:space="preserve">ضريبة استقطاع </t>
  </si>
  <si>
    <t xml:space="preserve">المخزون </t>
  </si>
  <si>
    <t xml:space="preserve">تتمثــــــل الأطراف ذات العلاقة في شركة شقيقة والشركاء بالشركة  . وفيما يلي ملخصا بأهم المعاملات التي تمت بين الشركة والأطراف ذوي العلاقة  خلال العام:
</t>
  </si>
  <si>
    <t>استهلاك آلات ومعدات</t>
  </si>
  <si>
    <t xml:space="preserve">أمانات عملاء - مصاريف حكومية </t>
  </si>
  <si>
    <t>31 ديسمبر 2023م</t>
  </si>
  <si>
    <t>الرصيد كما في 31 ديسمبر 2023م</t>
  </si>
  <si>
    <t>أثاث ومفروشات</t>
  </si>
  <si>
    <t>أجهزة ومعدات مكتبية</t>
  </si>
  <si>
    <t>مخصصات مدورة</t>
  </si>
  <si>
    <t xml:space="preserve">صافي أرباح(خسائر) العام المعدلة ( 1/11 ) </t>
  </si>
  <si>
    <t xml:space="preserve">11 - الزكاة الشرعية </t>
  </si>
  <si>
    <t>حدد رأس مال الشركة بـ (200,000) مئتا ألف ريال سعودي مقسم إلى (1,000) ألف حصة نقدية متساوية القيمة وقيمة كل حصة (200) مئتان ريال سعودي تم توزيعها على الشركاء كالآتي:</t>
  </si>
  <si>
    <t xml:space="preserve">الوعاء الزكوي في 31 ديسمبر 2023م </t>
  </si>
  <si>
    <t>المطلوب من  طرف ذات علاقة</t>
  </si>
  <si>
    <t>ذمم تجارية دائنة</t>
  </si>
  <si>
    <t xml:space="preserve">مستحق من أطراف ذات علاقة </t>
  </si>
  <si>
    <t>صـافي التغير  في النقد وما في حكمه خلال السنة</t>
  </si>
  <si>
    <t>النقــد ومــا في حكمــه في أول السنة</t>
  </si>
  <si>
    <t>النقــد ومــا في حكمــه في أخر السنة</t>
  </si>
  <si>
    <t>الرصيد في  بداية السنة</t>
  </si>
  <si>
    <t xml:space="preserve">المكون عن السنة </t>
  </si>
  <si>
    <t>الرصيد في بداية السنة</t>
  </si>
  <si>
    <t xml:space="preserve">المستخدم خلال السنة </t>
  </si>
  <si>
    <t>الرصيد فى  بداية السنة</t>
  </si>
  <si>
    <t>المكون عن السنة</t>
  </si>
  <si>
    <t>المستخدم خلال السنة</t>
  </si>
  <si>
    <t xml:space="preserve">منافع موظفين </t>
  </si>
  <si>
    <t xml:space="preserve">قدمت الشركة اقراراتها الزكوية حتى الفترة  المنتهية في 31 ديسمبر 2023م وحصـــــــل على شادة الزكاة صالحــــــة الاستخــــــــــدام حتى تاريخ 30 ابريل 2025م ولم تستلم الشركة اية ربوط زكوية حتى تاريخه.  </t>
  </si>
  <si>
    <t>31 ديسمبر 2024م</t>
  </si>
  <si>
    <t>الرصيد فى 1يناير 2024م</t>
  </si>
  <si>
    <t>في  31 ديسمبر 2024م</t>
  </si>
  <si>
    <t>في31 ديسمبر 2024م</t>
  </si>
  <si>
    <t>في31ديسمبر 2023 م</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</si>
  <si>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حيث تم قياس التزام مكافأة نهاية الخدمة والتكلفة التي يتم تحملها بموجب نظام العمل السعودي وفقاً للمبلغ غير المخصوم لاستحقاق الموظفين كما في 31 ديسمبر 2024م.</t>
  </si>
  <si>
    <t xml:space="preserve">إضافات </t>
  </si>
  <si>
    <t>قـائـمـة الـمـركــز الـمـالـي كما فــي 31 ديـسـمـــبـر 2024م</t>
  </si>
  <si>
    <t xml:space="preserve">قائمة الدخل الشامل للسنة المالية المنتهية في  31 ديسمبر 2024م </t>
  </si>
  <si>
    <t>الرصيد كما في 1 يناير 2023م</t>
  </si>
  <si>
    <t>الرصيد كما في 31 ديسمبر 2024م</t>
  </si>
  <si>
    <t xml:space="preserve">قائمة التغيرات في حقوق الملكية للسنة المالية المنتهية في 31 ديسمبر 2024م  </t>
  </si>
  <si>
    <t>قـائـمـة الـتـدفـقـات الـنـقـديـة للسنة المالية الـمـنتهـيـة في 31 ديـسـمـبر 2024م</t>
  </si>
  <si>
    <t>ايضاحات حول القوائم المالية للسنة المنتهية في 31 ديسمبر 2024م</t>
  </si>
  <si>
    <t xml:space="preserve"> تتمثل طبيعة وحجم التعامل مع الاطراف ذات العلاقة خلال السنة المنتهية في 31 ديسمبر 2024م كما يلي:</t>
  </si>
  <si>
    <t>الوعاء الزكوي وفقاً للائحة الزكوية المعدلة ( الوعاء * 2.5%*365/354 )</t>
  </si>
  <si>
    <t>الوعاء الزكوي وفقاً للائحة الزكوية المعدلة ( الوعاء * 2.5%*366/354 )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</si>
</sst>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0;[Red]\(#,##0\)"/>
    <numFmt numFmtId="165" formatCode="#,##0_-;\(#,###\)"/>
    <numFmt numFmtId="166" formatCode="#,##0_-;[Red]\(#,###\)"/>
    <numFmt numFmtId="167" formatCode="0_);[Red]\(0\)"/>
    <numFmt numFmtId="168" formatCode="#,##0;\(#,##0\);\-"/>
    <numFmt numFmtId="169" formatCode="#,##0;[Red]#,##0"/>
    <numFmt numFmtId="170" formatCode="#,##0_-;[Red]\(#,##0\)"/>
  </numFmts>
  <fonts count="16" x14ac:knownFonts="1">
    <font>
      <sz val="11"/>
      <color theme="1"/>
      <name val="Arial"/>
      <family val="2"/>
      <scheme val="minor"/>
    </font>
    <font>
      <b/>
      <sz val="13"/>
      <color theme="1"/>
      <name val="Sakkal Majalla"/>
    </font>
    <font>
      <b/>
      <u/>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sz val="8"/>
      <name val="Arial"/>
      <family val="2"/>
      <scheme val="minor"/>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uble">
        <color indexed="64"/>
      </top>
      <bottom/>
      <diagonal/>
    </border>
  </borders>
  <cellStyleXfs count="4">
    <xf numFmtId="0" fontId="0" fillId="0" borderId="0"/>
    <xf numFmtId="0" fontId="4" fillId="0" borderId="0"/>
    <xf numFmtId="0" fontId="5" fillId="0" borderId="0" applyNumberFormat="0">
      <alignment horizontal="right"/>
    </xf>
    <xf numFmtId="43" fontId="4" fillId="0" borderId="0" applyFont="0" applyFill="0" applyBorder="0" applyAlignment="0" applyProtection="0"/>
  </cellStyleXfs>
  <cellXfs count="228">
    <xf numFmtId="0" fontId="0" fillId="0" borderId="0" xfId="0"/>
    <xf numFmtId="3" fontId="6" fillId="0" borderId="0" xfId="0" applyNumberFormat="1" applyFont="1" applyFill="1" applyAlignment="1">
      <alignment horizontal="center" vertical="center" readingOrder="2"/>
    </xf>
    <xf numFmtId="168" fontId="6" fillId="0" borderId="3" xfId="0" applyNumberFormat="1" applyFont="1" applyFill="1" applyBorder="1" applyAlignment="1">
      <alignment horizontal="right" vertical="center" readingOrder="2"/>
    </xf>
    <xf numFmtId="168" fontId="6" fillId="0" borderId="0" xfId="0" applyNumberFormat="1" applyFont="1" applyFill="1" applyBorder="1" applyAlignment="1">
      <alignment horizontal="right" vertical="center" readingOrder="2"/>
    </xf>
    <xf numFmtId="168" fontId="6" fillId="0" borderId="0" xfId="0" applyNumberFormat="1" applyFont="1" applyFill="1" applyAlignment="1">
      <alignment horizontal="right" vertical="center" readingOrder="2"/>
    </xf>
    <xf numFmtId="168" fontId="8" fillId="0" borderId="4" xfId="0" applyNumberFormat="1" applyFont="1" applyFill="1" applyBorder="1" applyAlignment="1">
      <alignment horizontal="right" vertical="center" readingOrder="2"/>
    </xf>
    <xf numFmtId="168" fontId="8" fillId="0" borderId="0" xfId="0" applyNumberFormat="1" applyFont="1" applyFill="1" applyAlignment="1">
      <alignment horizontal="right" vertical="center" readingOrder="2"/>
    </xf>
    <xf numFmtId="168" fontId="8" fillId="0" borderId="0" xfId="0" applyNumberFormat="1" applyFont="1" applyFill="1" applyBorder="1" applyAlignment="1">
      <alignment horizontal="right" vertical="center" readingOrder="2"/>
    </xf>
    <xf numFmtId="168" fontId="8" fillId="0" borderId="1" xfId="0" applyNumberFormat="1" applyFont="1" applyFill="1" applyBorder="1" applyAlignment="1">
      <alignment horizontal="right" vertical="center" readingOrder="2"/>
    </xf>
    <xf numFmtId="168" fontId="8" fillId="0" borderId="5" xfId="0" applyNumberFormat="1" applyFont="1" applyFill="1" applyBorder="1" applyAlignment="1">
      <alignment horizontal="right" vertical="center" readingOrder="2"/>
    </xf>
    <xf numFmtId="168" fontId="8" fillId="0" borderId="3" xfId="0" applyNumberFormat="1" applyFont="1" applyFill="1" applyBorder="1" applyAlignment="1">
      <alignment horizontal="right" vertical="center" readingOrder="2"/>
    </xf>
    <xf numFmtId="168" fontId="9" fillId="0" borderId="0" xfId="0" applyNumberFormat="1" applyFont="1" applyFill="1" applyAlignment="1">
      <alignment horizontal="right" vertical="center" readingOrder="2"/>
    </xf>
    <xf numFmtId="168" fontId="9" fillId="0" borderId="0" xfId="0" applyNumberFormat="1" applyFont="1" applyFill="1" applyBorder="1" applyAlignment="1">
      <alignment horizontal="right" vertical="center" readingOrder="2"/>
    </xf>
    <xf numFmtId="168" fontId="6" fillId="0" borderId="0" xfId="1" applyNumberFormat="1" applyFont="1" applyFill="1" applyBorder="1" applyAlignment="1">
      <alignment horizontal="right" vertical="center" readingOrder="2"/>
    </xf>
    <xf numFmtId="168" fontId="8" fillId="0" borderId="1" xfId="1" applyNumberFormat="1" applyFont="1" applyFill="1" applyBorder="1" applyAlignment="1">
      <alignment horizontal="right" vertical="center" readingOrder="2"/>
    </xf>
    <xf numFmtId="168" fontId="6" fillId="0" borderId="2" xfId="1" applyNumberFormat="1" applyFont="1" applyFill="1" applyBorder="1" applyAlignment="1">
      <alignment horizontal="right" vertical="center" readingOrder="2"/>
    </xf>
    <xf numFmtId="168" fontId="8" fillId="0" borderId="4" xfId="1" applyNumberFormat="1" applyFont="1" applyFill="1" applyBorder="1" applyAlignment="1">
      <alignment horizontal="right" vertical="center" readingOrder="2"/>
    </xf>
    <xf numFmtId="168" fontId="11" fillId="0" borderId="0" xfId="0" applyNumberFormat="1" applyFont="1" applyFill="1" applyAlignment="1">
      <alignment vertical="center" wrapText="1" readingOrder="2"/>
    </xf>
    <xf numFmtId="168" fontId="11" fillId="0" borderId="0" xfId="0" applyNumberFormat="1" applyFont="1" applyFill="1" applyBorder="1" applyAlignment="1">
      <alignment vertical="center" wrapText="1" readingOrder="2"/>
    </xf>
    <xf numFmtId="168" fontId="8" fillId="0" borderId="2" xfId="1" applyNumberFormat="1" applyFont="1" applyFill="1" applyBorder="1" applyAlignment="1">
      <alignment horizontal="right" vertical="center" readingOrder="2"/>
    </xf>
    <xf numFmtId="168" fontId="12" fillId="0" borderId="5" xfId="0" applyNumberFormat="1" applyFont="1" applyFill="1" applyBorder="1" applyAlignment="1">
      <alignment vertical="center" wrapText="1" readingOrder="2"/>
    </xf>
    <xf numFmtId="0" fontId="7" fillId="0" borderId="0" xfId="1" applyFont="1" applyFill="1" applyAlignment="1">
      <alignment horizontal="right" vertical="center" readingOrder="2"/>
    </xf>
    <xf numFmtId="0" fontId="12" fillId="0" borderId="3" xfId="0" applyFont="1" applyFill="1" applyBorder="1" applyAlignment="1">
      <alignment horizontal="center" vertical="center" wrapText="1" readingOrder="2"/>
    </xf>
    <xf numFmtId="168" fontId="12" fillId="0" borderId="1" xfId="0" applyNumberFormat="1" applyFont="1" applyFill="1" applyBorder="1" applyAlignment="1">
      <alignment vertical="center" wrapText="1" readingOrder="2"/>
    </xf>
    <xf numFmtId="168" fontId="12" fillId="0" borderId="0" xfId="0" applyNumberFormat="1" applyFont="1" applyFill="1" applyAlignment="1">
      <alignment vertical="center" wrapText="1" readingOrder="2"/>
    </xf>
    <xf numFmtId="168" fontId="12" fillId="0" borderId="4" xfId="0" applyNumberFormat="1" applyFont="1" applyFill="1" applyBorder="1" applyAlignment="1">
      <alignment horizontal="center" vertical="center" wrapText="1" readingOrder="2"/>
    </xf>
    <xf numFmtId="0" fontId="8" fillId="0" borderId="0" xfId="0" applyFont="1" applyFill="1" applyAlignment="1">
      <alignment horizontal="right" vertical="center" readingOrder="2"/>
    </xf>
    <xf numFmtId="0" fontId="6" fillId="0" borderId="0" xfId="0" applyFont="1" applyFill="1" applyAlignment="1">
      <alignment horizontal="right" vertical="center" readingOrder="2"/>
    </xf>
    <xf numFmtId="168" fontId="12" fillId="0" borderId="0" xfId="0" applyNumberFormat="1" applyFont="1" applyFill="1" applyBorder="1" applyAlignment="1">
      <alignment vertical="center" wrapText="1" readingOrder="2"/>
    </xf>
    <xf numFmtId="0" fontId="6" fillId="0" borderId="0" xfId="1" applyFont="1" applyFill="1" applyAlignment="1">
      <alignment vertical="center" readingOrder="2"/>
    </xf>
    <xf numFmtId="0" fontId="8" fillId="0" borderId="3" xfId="1" applyFont="1" applyFill="1" applyBorder="1" applyAlignment="1">
      <alignment horizontal="right" vertical="center" readingOrder="2"/>
    </xf>
    <xf numFmtId="0" fontId="7" fillId="0" borderId="0" xfId="1" applyFont="1" applyFill="1" applyAlignment="1">
      <alignment vertical="center" readingOrder="2"/>
    </xf>
    <xf numFmtId="0" fontId="8" fillId="0" borderId="3" xfId="1" applyFont="1" applyFill="1" applyBorder="1" applyAlignment="1">
      <alignment horizontal="center" vertical="center" wrapText="1" readingOrder="2"/>
    </xf>
    <xf numFmtId="0" fontId="8" fillId="0" borderId="0" xfId="1" applyFont="1" applyFill="1" applyAlignment="1">
      <alignment vertical="center" readingOrder="2"/>
    </xf>
    <xf numFmtId="0" fontId="7" fillId="0" borderId="0" xfId="1" applyFont="1" applyFill="1" applyAlignment="1">
      <alignment horizontal="center" vertical="center" readingOrder="2"/>
    </xf>
    <xf numFmtId="0" fontId="8" fillId="0" borderId="2" xfId="1" applyFont="1" applyFill="1" applyBorder="1" applyAlignment="1">
      <alignment horizontal="right" vertical="center" readingOrder="2"/>
    </xf>
    <xf numFmtId="165" fontId="6" fillId="0" borderId="0" xfId="1" applyNumberFormat="1" applyFont="1" applyFill="1" applyAlignment="1">
      <alignment horizontal="center" vertical="center" readingOrder="2"/>
    </xf>
    <xf numFmtId="168" fontId="6" fillId="0" borderId="0" xfId="1" applyNumberFormat="1" applyFont="1" applyFill="1" applyAlignment="1">
      <alignment horizontal="right" vertical="center" readingOrder="2"/>
    </xf>
    <xf numFmtId="165" fontId="6" fillId="0" borderId="0" xfId="1" applyNumberFormat="1" applyFont="1" applyFill="1" applyAlignment="1">
      <alignment vertical="center" readingOrder="2"/>
    </xf>
    <xf numFmtId="168" fontId="6" fillId="0" borderId="0" xfId="1" applyNumberFormat="1" applyFont="1" applyFill="1" applyAlignment="1">
      <alignment vertical="center" readingOrder="2"/>
    </xf>
    <xf numFmtId="168" fontId="8" fillId="0" borderId="0" xfId="1" applyNumberFormat="1" applyFont="1" applyFill="1" applyAlignment="1">
      <alignment horizontal="right" vertical="center" readingOrder="2"/>
    </xf>
    <xf numFmtId="168" fontId="9" fillId="0" borderId="0" xfId="1" applyNumberFormat="1" applyFont="1" applyFill="1" applyAlignment="1">
      <alignment horizontal="right" vertical="center" readingOrder="2"/>
    </xf>
    <xf numFmtId="0" fontId="6" fillId="0" borderId="0" xfId="1" applyFont="1" applyFill="1" applyAlignment="1">
      <alignment horizontal="right" vertical="center" wrapText="1" readingOrder="2"/>
    </xf>
    <xf numFmtId="168" fontId="8" fillId="0" borderId="0" xfId="1" applyNumberFormat="1" applyFont="1" applyFill="1" applyBorder="1" applyAlignment="1">
      <alignment horizontal="right" vertical="center" readingOrder="2"/>
    </xf>
    <xf numFmtId="168" fontId="14" fillId="0" borderId="3" xfId="0" applyNumberFormat="1" applyFont="1" applyFill="1" applyBorder="1" applyAlignment="1">
      <alignment horizontal="right" vertical="center" readingOrder="2"/>
    </xf>
    <xf numFmtId="168" fontId="13" fillId="0" borderId="1" xfId="0" applyNumberFormat="1" applyFont="1" applyFill="1" applyBorder="1" applyAlignment="1">
      <alignment horizontal="right" vertical="center" readingOrder="2"/>
    </xf>
    <xf numFmtId="165" fontId="8" fillId="0" borderId="0" xfId="1" applyNumberFormat="1" applyFont="1" applyFill="1" applyAlignment="1">
      <alignment horizontal="right" vertical="center" readingOrder="2"/>
    </xf>
    <xf numFmtId="0" fontId="6" fillId="0" borderId="3" xfId="1" applyFont="1" applyFill="1" applyBorder="1" applyAlignment="1">
      <alignment vertical="center" readingOrder="2"/>
    </xf>
    <xf numFmtId="0" fontId="6" fillId="0" borderId="3" xfId="1" applyFont="1" applyFill="1" applyBorder="1" applyAlignment="1">
      <alignment horizontal="right" vertical="center" readingOrder="2"/>
    </xf>
    <xf numFmtId="0" fontId="8" fillId="0" borderId="0" xfId="1" applyFont="1" applyFill="1" applyBorder="1" applyAlignment="1">
      <alignment vertical="center" readingOrder="2"/>
    </xf>
    <xf numFmtId="0" fontId="6" fillId="0" borderId="0" xfId="1" applyFont="1" applyFill="1" applyAlignment="1">
      <alignment horizontal="center" vertical="center" readingOrder="2"/>
    </xf>
    <xf numFmtId="168" fontId="6" fillId="0" borderId="3" xfId="1" applyNumberFormat="1" applyFont="1" applyFill="1" applyBorder="1" applyAlignment="1">
      <alignment horizontal="right" vertical="center" readingOrder="2"/>
    </xf>
    <xf numFmtId="164" fontId="6" fillId="0" borderId="0" xfId="1" applyNumberFormat="1" applyFont="1" applyFill="1" applyAlignment="1">
      <alignment horizontal="center" vertical="center" readingOrder="2"/>
    </xf>
    <xf numFmtId="164" fontId="8" fillId="0" borderId="0" xfId="1" applyNumberFormat="1" applyFont="1" applyFill="1" applyAlignment="1">
      <alignment horizontal="center" vertical="center" readingOrder="2"/>
    </xf>
    <xf numFmtId="165" fontId="8" fillId="0" borderId="0" xfId="1" applyNumberFormat="1" applyFont="1" applyFill="1" applyAlignment="1">
      <alignment horizontal="center" vertical="center" readingOrder="2"/>
    </xf>
    <xf numFmtId="37" fontId="8" fillId="0" borderId="0" xfId="1" applyNumberFormat="1" applyFont="1" applyFill="1" applyAlignment="1">
      <alignment horizontal="right" vertical="center" readingOrder="2"/>
    </xf>
    <xf numFmtId="0" fontId="8" fillId="0" borderId="0" xfId="1" applyFont="1" applyFill="1" applyBorder="1" applyAlignment="1">
      <alignment horizontal="center" vertical="center" wrapText="1" readingOrder="2"/>
    </xf>
    <xf numFmtId="0" fontId="8" fillId="0" borderId="0" xfId="1" applyFont="1" applyFill="1" applyAlignment="1">
      <alignment horizontal="center" vertical="center" wrapText="1" readingOrder="2"/>
    </xf>
    <xf numFmtId="168" fontId="14" fillId="0" borderId="2" xfId="0" applyNumberFormat="1" applyFont="1" applyFill="1" applyBorder="1" applyAlignment="1">
      <alignment horizontal="right" vertical="center" readingOrder="2"/>
    </xf>
    <xf numFmtId="168" fontId="13" fillId="0" borderId="7" xfId="0" applyNumberFormat="1" applyFont="1" applyFill="1" applyBorder="1" applyAlignment="1">
      <alignment horizontal="right" vertical="center" readingOrder="2"/>
    </xf>
    <xf numFmtId="0" fontId="6" fillId="0" borderId="0" xfId="1" applyFont="1" applyFill="1" applyBorder="1" applyAlignment="1">
      <alignment horizontal="center" vertical="center" wrapText="1" readingOrder="2"/>
    </xf>
    <xf numFmtId="0" fontId="11" fillId="0" borderId="0" xfId="0" applyFont="1" applyFill="1" applyBorder="1" applyAlignment="1">
      <alignment horizontal="center" vertical="center" wrapText="1" readingOrder="2"/>
    </xf>
    <xf numFmtId="0" fontId="12" fillId="0" borderId="0" xfId="0" applyFont="1" applyFill="1" applyBorder="1" applyAlignment="1">
      <alignment horizontal="center" vertical="center" wrapText="1" readingOrder="2"/>
    </xf>
    <xf numFmtId="168" fontId="11" fillId="0" borderId="3" xfId="0" applyNumberFormat="1" applyFont="1" applyFill="1" applyBorder="1" applyAlignment="1">
      <alignment vertical="center" wrapText="1" readingOrder="2"/>
    </xf>
    <xf numFmtId="0" fontId="6" fillId="0" borderId="0" xfId="1" applyFont="1" applyFill="1" applyAlignment="1">
      <alignment horizontal="justify" vertical="justify" wrapText="1" readingOrder="2"/>
    </xf>
    <xf numFmtId="0" fontId="11" fillId="0" borderId="0" xfId="0" applyFont="1" applyFill="1" applyAlignment="1">
      <alignment horizontal="justify" vertical="center" wrapText="1" readingOrder="2"/>
    </xf>
    <xf numFmtId="0" fontId="11" fillId="0" borderId="0" xfId="0" applyFont="1" applyFill="1" applyAlignment="1">
      <alignment horizontal="justify" vertical="center" readingOrder="2"/>
    </xf>
    <xf numFmtId="0" fontId="11" fillId="0" borderId="0" xfId="0" applyFont="1" applyFill="1" applyAlignment="1">
      <alignment horizontal="right" vertical="center" readingOrder="2"/>
    </xf>
    <xf numFmtId="168" fontId="12" fillId="0" borderId="4" xfId="0" applyNumberFormat="1" applyFont="1" applyFill="1" applyBorder="1" applyAlignment="1">
      <alignment vertical="center" wrapText="1" readingOrder="2"/>
    </xf>
    <xf numFmtId="0" fontId="6" fillId="0" borderId="3" xfId="1" applyFont="1" applyFill="1" applyBorder="1" applyAlignment="1">
      <alignment horizontal="right" vertical="center" wrapText="1" readingOrder="2"/>
    </xf>
    <xf numFmtId="0" fontId="10" fillId="0" borderId="0" xfId="0" applyFont="1" applyFill="1" applyAlignment="1">
      <alignment horizontal="right" vertical="center" wrapText="1" readingOrder="2"/>
    </xf>
    <xf numFmtId="0" fontId="6" fillId="0" borderId="0" xfId="1" applyFont="1" applyFill="1" applyBorder="1" applyAlignment="1">
      <alignment vertical="center" readingOrder="2"/>
    </xf>
    <xf numFmtId="0" fontId="3" fillId="0" borderId="0" xfId="1" applyFont="1" applyFill="1" applyAlignment="1">
      <alignment horizontal="center" vertical="center"/>
    </xf>
    <xf numFmtId="0" fontId="3" fillId="0" borderId="0" xfId="1" applyFont="1" applyFill="1" applyBorder="1" applyAlignment="1">
      <alignment horizontal="center" vertical="center"/>
    </xf>
    <xf numFmtId="0" fontId="2" fillId="0" borderId="0" xfId="1" applyFont="1" applyFill="1" applyBorder="1" applyAlignment="1">
      <alignment horizontal="center" vertical="center" readingOrder="2"/>
    </xf>
    <xf numFmtId="0" fontId="3" fillId="0" borderId="0" xfId="1" applyFont="1" applyFill="1" applyAlignment="1">
      <alignment vertical="center" readingOrder="2"/>
    </xf>
    <xf numFmtId="0" fontId="3" fillId="0" borderId="0" xfId="1" applyFont="1" applyFill="1" applyBorder="1" applyAlignment="1">
      <alignment horizontal="right" vertical="center" indent="1" readingOrder="2"/>
    </xf>
    <xf numFmtId="166" fontId="3" fillId="0" borderId="0" xfId="1" applyNumberFormat="1" applyFont="1" applyFill="1" applyBorder="1" applyAlignment="1">
      <alignment horizontal="right" vertical="center" readingOrder="2"/>
    </xf>
    <xf numFmtId="0" fontId="3" fillId="0" borderId="0" xfId="1" applyFont="1" applyFill="1" applyBorder="1" applyAlignment="1">
      <alignment horizontal="right" vertical="center" readingOrder="2"/>
    </xf>
    <xf numFmtId="0" fontId="6" fillId="0" borderId="0" xfId="1" applyFont="1" applyFill="1" applyBorder="1" applyAlignment="1">
      <alignment horizontal="center" vertical="center"/>
    </xf>
    <xf numFmtId="0" fontId="6" fillId="0" borderId="0" xfId="1" applyFont="1" applyFill="1" applyAlignment="1">
      <alignment horizontal="center" vertical="center"/>
    </xf>
    <xf numFmtId="0" fontId="3" fillId="0" borderId="0" xfId="1" applyFont="1" applyFill="1" applyAlignment="1">
      <alignment horizontal="right" vertical="center" readingOrder="2"/>
    </xf>
    <xf numFmtId="0" fontId="6" fillId="0" borderId="0" xfId="1" applyFont="1" applyFill="1" applyAlignment="1">
      <alignment vertical="top" readingOrder="2"/>
    </xf>
    <xf numFmtId="164" fontId="8" fillId="0" borderId="0" xfId="1" applyNumberFormat="1" applyFont="1" applyFill="1" applyBorder="1" applyAlignment="1">
      <alignment horizontal="right" vertical="center" readingOrder="2"/>
    </xf>
    <xf numFmtId="166" fontId="1" fillId="0" borderId="0" xfId="1" applyNumberFormat="1" applyFont="1" applyFill="1" applyAlignment="1">
      <alignment horizontal="right" vertical="center" wrapText="1" readingOrder="2"/>
    </xf>
    <xf numFmtId="0" fontId="3" fillId="0" borderId="0" xfId="1" applyFont="1" applyFill="1" applyAlignment="1">
      <alignment horizontal="right" vertical="center"/>
    </xf>
    <xf numFmtId="0" fontId="2" fillId="0" borderId="0" xfId="1" applyFont="1" applyFill="1" applyAlignment="1">
      <alignment horizontal="right" vertical="center"/>
    </xf>
    <xf numFmtId="168" fontId="3" fillId="0" borderId="0" xfId="1" applyNumberFormat="1" applyFont="1" applyFill="1" applyBorder="1" applyAlignment="1">
      <alignment horizontal="right" vertical="center" readingOrder="2"/>
    </xf>
    <xf numFmtId="0" fontId="10" fillId="0" borderId="0" xfId="0" applyFont="1" applyFill="1" applyBorder="1" applyAlignment="1">
      <alignment horizontal="right" vertical="center" wrapText="1" readingOrder="2"/>
    </xf>
    <xf numFmtId="168" fontId="6" fillId="0" borderId="3" xfId="1" applyNumberFormat="1" applyFont="1" applyFill="1" applyBorder="1" applyAlignment="1">
      <alignment vertical="center" readingOrder="2"/>
    </xf>
    <xf numFmtId="168" fontId="12" fillId="0" borderId="0" xfId="0" applyNumberFormat="1" applyFont="1" applyFill="1" applyBorder="1" applyAlignment="1">
      <alignment horizontal="right" vertical="center" readingOrder="2"/>
    </xf>
    <xf numFmtId="168" fontId="11" fillId="0" borderId="0" xfId="0" applyNumberFormat="1" applyFont="1" applyFill="1" applyBorder="1" applyAlignment="1">
      <alignment horizontal="center" vertical="center" wrapText="1" readingOrder="2"/>
    </xf>
    <xf numFmtId="0" fontId="11" fillId="0" borderId="0" xfId="0" applyFont="1" applyFill="1" applyAlignment="1">
      <alignment horizontal="center" vertical="center" readingOrder="2"/>
    </xf>
    <xf numFmtId="168" fontId="11" fillId="0" borderId="0" xfId="0" applyNumberFormat="1" applyFont="1" applyFill="1" applyAlignment="1">
      <alignment horizontal="center" vertical="center" wrapText="1" readingOrder="2"/>
    </xf>
    <xf numFmtId="168" fontId="11" fillId="0" borderId="1" xfId="0" applyNumberFormat="1" applyFont="1" applyFill="1" applyBorder="1" applyAlignment="1">
      <alignment vertical="center" wrapText="1" readingOrder="2"/>
    </xf>
    <xf numFmtId="169" fontId="6" fillId="0" borderId="0" xfId="1" applyNumberFormat="1" applyFont="1" applyFill="1" applyAlignment="1">
      <alignment vertical="center" readingOrder="2"/>
    </xf>
    <xf numFmtId="0" fontId="7" fillId="0" borderId="0" xfId="1" applyFont="1" applyFill="1" applyBorder="1" applyAlignment="1">
      <alignment horizontal="center" vertical="center" readingOrder="2"/>
    </xf>
    <xf numFmtId="0" fontId="8" fillId="0" borderId="0" xfId="2" applyFont="1" applyFill="1" applyAlignment="1">
      <alignment horizontal="right" vertical="center" indent="1" readingOrder="2"/>
    </xf>
    <xf numFmtId="4" fontId="8" fillId="0" borderId="0" xfId="2" applyNumberFormat="1" applyFont="1" applyFill="1" applyAlignment="1">
      <alignment vertical="center" readingOrder="2"/>
    </xf>
    <xf numFmtId="0" fontId="6" fillId="0" borderId="0" xfId="2" applyFont="1" applyFill="1" applyAlignment="1">
      <alignment horizontal="right" vertical="center" readingOrder="2"/>
    </xf>
    <xf numFmtId="0" fontId="12" fillId="0" borderId="0" xfId="0" applyFont="1" applyFill="1" applyAlignment="1">
      <alignment horizontal="center" vertical="center" wrapText="1" readingOrder="2"/>
    </xf>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168" fontId="11" fillId="0" borderId="0" xfId="0" applyNumberFormat="1" applyFont="1" applyFill="1" applyBorder="1" applyAlignment="1">
      <alignment horizontal="right" vertical="center" readingOrder="2"/>
    </xf>
    <xf numFmtId="168" fontId="12" fillId="0" borderId="4" xfId="0" applyNumberFormat="1" applyFont="1" applyFill="1" applyBorder="1" applyAlignment="1">
      <alignment horizontal="right" vertical="center" readingOrder="2"/>
    </xf>
    <xf numFmtId="0" fontId="12" fillId="0" borderId="0" xfId="0" applyFont="1" applyFill="1" applyAlignment="1">
      <alignment horizontal="right" vertical="center" wrapText="1" readingOrder="2"/>
    </xf>
    <xf numFmtId="0" fontId="11" fillId="0" borderId="0" xfId="0" applyFont="1" applyFill="1" applyAlignment="1">
      <alignment horizontal="center" vertical="center" wrapText="1" readingOrder="2"/>
    </xf>
    <xf numFmtId="168" fontId="12" fillId="0" borderId="0" xfId="0" applyNumberFormat="1" applyFont="1" applyFill="1" applyAlignment="1">
      <alignment horizontal="center" vertical="center" wrapText="1" readingOrder="2"/>
    </xf>
    <xf numFmtId="0" fontId="10" fillId="0" borderId="0" xfId="0" applyFont="1" applyFill="1" applyBorder="1" applyAlignment="1">
      <alignment horizontal="center" vertical="center" wrapText="1" readingOrder="2"/>
    </xf>
    <xf numFmtId="168" fontId="11" fillId="0" borderId="10" xfId="0" applyNumberFormat="1" applyFont="1" applyFill="1" applyBorder="1" applyAlignment="1">
      <alignment vertical="center" wrapText="1" readingOrder="2"/>
    </xf>
    <xf numFmtId="168" fontId="12" fillId="0" borderId="10" xfId="0" applyNumberFormat="1" applyFont="1" applyFill="1" applyBorder="1" applyAlignment="1">
      <alignment vertical="center" wrapText="1" readingOrder="2"/>
    </xf>
    <xf numFmtId="0" fontId="12" fillId="0" borderId="0" xfId="0" applyFont="1" applyFill="1" applyBorder="1" applyAlignment="1">
      <alignment horizontal="right" vertical="center" wrapText="1" readingOrder="2"/>
    </xf>
    <xf numFmtId="168" fontId="12" fillId="0" borderId="3" xfId="0" applyNumberFormat="1" applyFont="1" applyFill="1" applyBorder="1" applyAlignment="1">
      <alignment vertical="center" wrapText="1" readingOrder="2"/>
    </xf>
    <xf numFmtId="168" fontId="8" fillId="0" borderId="2" xfId="0" applyNumberFormat="1" applyFont="1" applyFill="1" applyBorder="1" applyAlignment="1">
      <alignment horizontal="right" vertical="center" readingOrder="2"/>
    </xf>
    <xf numFmtId="168" fontId="8" fillId="0" borderId="3" xfId="1" applyNumberFormat="1" applyFont="1" applyFill="1" applyBorder="1" applyAlignment="1">
      <alignment horizontal="right" vertical="center" readingOrder="2"/>
    </xf>
    <xf numFmtId="0" fontId="6" fillId="0" borderId="6" xfId="1" applyFont="1" applyFill="1" applyBorder="1" applyAlignment="1">
      <alignment horizontal="right" vertical="center" readingOrder="2"/>
    </xf>
    <xf numFmtId="0" fontId="6" fillId="0" borderId="8" xfId="1" applyFont="1" applyFill="1" applyBorder="1" applyAlignment="1">
      <alignment horizontal="right" vertical="center" readingOrder="2"/>
    </xf>
    <xf numFmtId="168" fontId="13" fillId="0" borderId="0" xfId="0" applyNumberFormat="1" applyFont="1" applyFill="1" applyBorder="1" applyAlignment="1">
      <alignment horizontal="right" vertical="center" readingOrder="2"/>
    </xf>
    <xf numFmtId="168" fontId="8" fillId="0" borderId="9" xfId="1" applyNumberFormat="1" applyFont="1" applyFill="1" applyBorder="1" applyAlignment="1">
      <alignment horizontal="right" vertical="center" readingOrder="2"/>
    </xf>
    <xf numFmtId="168" fontId="1" fillId="0" borderId="4" xfId="1" applyNumberFormat="1" applyFont="1" applyFill="1" applyBorder="1" applyAlignment="1">
      <alignment horizontal="right" vertical="center" readingOrder="2"/>
    </xf>
    <xf numFmtId="0" fontId="6" fillId="0" borderId="0" xfId="1" applyFont="1" applyFill="1" applyAlignment="1">
      <alignment horizontal="right" vertical="center" indent="1" readingOrder="2"/>
    </xf>
    <xf numFmtId="166" fontId="3" fillId="0" borderId="0" xfId="1" applyNumberFormat="1" applyFont="1" applyFill="1" applyAlignment="1">
      <alignment vertical="center" readingOrder="2"/>
    </xf>
    <xf numFmtId="0" fontId="6" fillId="0" borderId="0" xfId="1" applyFont="1" applyFill="1" applyBorder="1" applyAlignment="1">
      <alignment vertical="center"/>
    </xf>
    <xf numFmtId="167" fontId="6" fillId="0" borderId="0" xfId="1" applyNumberFormat="1" applyFont="1" applyFill="1" applyAlignment="1">
      <alignment horizontal="right" vertical="center" readingOrder="2"/>
    </xf>
    <xf numFmtId="167" fontId="6" fillId="0" borderId="0" xfId="1" applyNumberFormat="1" applyFont="1" applyFill="1" applyBorder="1" applyAlignment="1">
      <alignment horizontal="right" vertical="center" readingOrder="2"/>
    </xf>
    <xf numFmtId="0" fontId="6" fillId="0" borderId="0" xfId="1" applyFont="1" applyFill="1" applyAlignment="1">
      <alignment vertical="center"/>
    </xf>
    <xf numFmtId="0" fontId="1" fillId="0" borderId="3" xfId="0" applyFont="1" applyFill="1" applyBorder="1" applyAlignment="1">
      <alignment horizontal="center" vertical="center" wrapText="1" readingOrder="2"/>
    </xf>
    <xf numFmtId="0" fontId="1" fillId="0" borderId="0" xfId="0" applyFont="1" applyFill="1" applyBorder="1" applyAlignment="1">
      <alignment horizontal="center" vertical="center" wrapText="1" readingOrder="2"/>
    </xf>
    <xf numFmtId="0" fontId="2" fillId="0" borderId="0" xfId="0" applyFont="1" applyFill="1" applyBorder="1" applyAlignment="1">
      <alignment horizontal="center" vertical="center" wrapText="1" readingOrder="2"/>
    </xf>
    <xf numFmtId="0" fontId="8" fillId="0" borderId="3" xfId="0" applyFont="1" applyFill="1" applyBorder="1" applyAlignment="1">
      <alignment horizontal="center" vertical="center" wrapText="1" readingOrder="2"/>
    </xf>
    <xf numFmtId="0" fontId="7" fillId="0" borderId="0" xfId="0" applyFont="1" applyFill="1" applyBorder="1" applyAlignment="1">
      <alignment horizontal="center" vertical="center" wrapText="1" readingOrder="2"/>
    </xf>
    <xf numFmtId="0" fontId="1" fillId="0" borderId="3" xfId="0" applyFont="1" applyFill="1" applyBorder="1" applyAlignment="1">
      <alignment horizontal="center" wrapText="1" readingOrder="2"/>
    </xf>
    <xf numFmtId="168" fontId="1" fillId="0" borderId="0" xfId="0" applyNumberFormat="1" applyFont="1" applyFill="1" applyBorder="1" applyAlignment="1">
      <alignment horizontal="right" readingOrder="2"/>
    </xf>
    <xf numFmtId="0" fontId="3" fillId="0" borderId="0" xfId="0" applyFont="1" applyFill="1"/>
    <xf numFmtId="0" fontId="3" fillId="0" borderId="0" xfId="1" applyFont="1" applyFill="1" applyBorder="1" applyAlignment="1">
      <alignment vertical="center" readingOrder="2"/>
    </xf>
    <xf numFmtId="0" fontId="9" fillId="0" borderId="0" xfId="1" applyFont="1" applyFill="1" applyAlignment="1">
      <alignment horizontal="center" vertical="center" wrapText="1" readingOrder="2"/>
    </xf>
    <xf numFmtId="0" fontId="6" fillId="0" borderId="0" xfId="1" applyFont="1" applyFill="1" applyAlignment="1">
      <alignment readingOrder="2"/>
    </xf>
    <xf numFmtId="168" fontId="8" fillId="0" borderId="1" xfId="1" applyNumberFormat="1" applyFont="1" applyFill="1" applyBorder="1" applyAlignment="1">
      <alignment vertical="center" wrapText="1" readingOrder="2"/>
    </xf>
    <xf numFmtId="0" fontId="8" fillId="0" borderId="0" xfId="1" applyFont="1" applyFill="1" applyBorder="1" applyAlignment="1">
      <alignment vertical="center"/>
    </xf>
    <xf numFmtId="0" fontId="8" fillId="0" borderId="0" xfId="1" applyFont="1" applyFill="1" applyBorder="1" applyAlignment="1">
      <alignment horizontal="right" vertical="center"/>
    </xf>
    <xf numFmtId="0" fontId="8" fillId="0" borderId="3" xfId="1" applyFont="1" applyFill="1" applyBorder="1" applyAlignment="1">
      <alignment horizontal="right" vertical="center"/>
    </xf>
    <xf numFmtId="0" fontId="12" fillId="0" borderId="0" xfId="0" applyFont="1" applyFill="1" applyAlignment="1">
      <alignment horizontal="justify" vertical="center" wrapText="1" readingOrder="2"/>
    </xf>
    <xf numFmtId="0" fontId="11" fillId="0" borderId="3" xfId="0" applyFont="1" applyFill="1" applyBorder="1" applyAlignment="1">
      <alignment horizontal="right" vertical="center" wrapText="1" readingOrder="2"/>
    </xf>
    <xf numFmtId="0" fontId="11" fillId="0" borderId="0" xfId="0" applyFont="1" applyFill="1" applyAlignment="1">
      <alignment vertical="center" wrapText="1" readingOrder="2"/>
    </xf>
    <xf numFmtId="0" fontId="3" fillId="0" borderId="3" xfId="0" applyFont="1" applyFill="1" applyBorder="1"/>
    <xf numFmtId="170" fontId="7" fillId="0" borderId="0" xfId="0" applyNumberFormat="1" applyFont="1" applyFill="1" applyAlignment="1">
      <alignment horizontal="right" vertical="center" readingOrder="2"/>
    </xf>
    <xf numFmtId="170" fontId="8" fillId="0" borderId="0" xfId="0" applyNumberFormat="1" applyFont="1" applyFill="1" applyAlignment="1">
      <alignment horizontal="right" vertical="center" readingOrder="2"/>
    </xf>
    <xf numFmtId="168" fontId="6" fillId="0" borderId="2" xfId="0" applyNumberFormat="1" applyFont="1" applyFill="1" applyBorder="1" applyAlignment="1">
      <alignment horizontal="right" vertical="center" readingOrder="2"/>
    </xf>
    <xf numFmtId="3" fontId="6" fillId="0" borderId="0" xfId="0" applyNumberFormat="1" applyFont="1" applyFill="1" applyBorder="1" applyAlignment="1">
      <alignment horizontal="center" vertical="center" readingOrder="2"/>
    </xf>
    <xf numFmtId="0" fontId="8" fillId="0" borderId="0" xfId="1" applyFont="1" applyFill="1" applyBorder="1" applyAlignment="1">
      <alignment horizontal="right" readingOrder="2"/>
    </xf>
    <xf numFmtId="0" fontId="8" fillId="0" borderId="0" xfId="0" applyFont="1" applyFill="1" applyAlignment="1">
      <alignment horizontal="right" readingOrder="2"/>
    </xf>
    <xf numFmtId="0" fontId="12" fillId="0" borderId="3" xfId="0" applyFont="1" applyFill="1" applyBorder="1" applyAlignment="1">
      <alignment horizontal="center" wrapText="1" readingOrder="2"/>
    </xf>
    <xf numFmtId="0" fontId="12" fillId="0" borderId="0" xfId="0" applyFont="1" applyFill="1" applyAlignment="1">
      <alignment horizontal="center" wrapText="1" readingOrder="2"/>
    </xf>
    <xf numFmtId="0" fontId="12" fillId="0" borderId="0" xfId="0" applyFont="1" applyFill="1" applyBorder="1" applyAlignment="1">
      <alignment horizontal="center" wrapText="1" readingOrder="2"/>
    </xf>
    <xf numFmtId="0" fontId="8" fillId="0" borderId="0" xfId="1" applyFont="1" applyFill="1" applyAlignment="1">
      <alignment readingOrder="2"/>
    </xf>
    <xf numFmtId="168" fontId="11" fillId="0" borderId="0" xfId="0" applyNumberFormat="1" applyFont="1" applyFill="1" applyAlignment="1">
      <alignment horizontal="right" vertical="center" readingOrder="2"/>
    </xf>
    <xf numFmtId="0" fontId="6" fillId="0" borderId="0" xfId="0" applyNumberFormat="1" applyFont="1" applyFill="1" applyAlignment="1">
      <alignment horizontal="center" vertical="center" readingOrder="2"/>
    </xf>
    <xf numFmtId="168" fontId="3" fillId="0" borderId="0" xfId="0" applyNumberFormat="1" applyFont="1" applyFill="1"/>
    <xf numFmtId="0" fontId="12" fillId="0" borderId="0" xfId="0" applyFont="1" applyFill="1" applyBorder="1" applyAlignment="1">
      <alignment horizontal="center" vertical="center" readingOrder="2"/>
    </xf>
    <xf numFmtId="168" fontId="12" fillId="0" borderId="3" xfId="0" applyNumberFormat="1" applyFont="1" applyFill="1" applyBorder="1" applyAlignment="1">
      <alignment horizontal="center" vertical="center" readingOrder="2"/>
    </xf>
    <xf numFmtId="168" fontId="12" fillId="0" borderId="0" xfId="0" applyNumberFormat="1" applyFont="1" applyFill="1" applyAlignment="1">
      <alignment horizontal="center" vertical="center" readingOrder="2"/>
    </xf>
    <xf numFmtId="0" fontId="12" fillId="0" borderId="3" xfId="0" applyFont="1" applyFill="1" applyBorder="1" applyAlignment="1">
      <alignment horizontal="center" vertical="center" readingOrder="2"/>
    </xf>
    <xf numFmtId="168" fontId="1" fillId="0" borderId="2" xfId="1" applyNumberFormat="1" applyFont="1" applyFill="1" applyBorder="1" applyAlignment="1">
      <alignment horizontal="right" vertical="center" readingOrder="2"/>
    </xf>
    <xf numFmtId="0" fontId="6" fillId="0" borderId="0" xfId="1" applyFont="1" applyFill="1" applyBorder="1" applyAlignment="1">
      <alignment horizontal="center" vertical="center" readingOrder="2"/>
    </xf>
    <xf numFmtId="0" fontId="6" fillId="0" borderId="3" xfId="1" applyFont="1" applyFill="1" applyBorder="1" applyAlignment="1">
      <alignment horizontal="center" vertical="center" readingOrder="2"/>
    </xf>
    <xf numFmtId="0" fontId="8" fillId="0" borderId="0" xfId="1" applyFont="1" applyFill="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3" fillId="0" borderId="3" xfId="0" applyFont="1" applyFill="1" applyBorder="1" applyAlignment="1">
      <alignment horizontal="right"/>
    </xf>
    <xf numFmtId="0" fontId="6" fillId="0" borderId="0" xfId="1" applyFont="1" applyFill="1" applyAlignment="1">
      <alignment horizontal="right" vertical="center" readingOrder="2"/>
    </xf>
    <xf numFmtId="0" fontId="8" fillId="0" borderId="3" xfId="1" applyFont="1" applyFill="1" applyBorder="1" applyAlignment="1">
      <alignment horizontal="center" vertical="center" readingOrder="2"/>
    </xf>
    <xf numFmtId="0" fontId="8" fillId="0" borderId="0" xfId="1" applyFont="1" applyFill="1" applyAlignment="1">
      <alignment horizontal="right" vertical="center" readingOrder="2"/>
    </xf>
    <xf numFmtId="0" fontId="6" fillId="0" borderId="2" xfId="1" applyFont="1" applyFill="1" applyBorder="1" applyAlignment="1">
      <alignment horizontal="center" vertical="center" readingOrder="2"/>
    </xf>
    <xf numFmtId="0" fontId="11" fillId="0" borderId="0" xfId="0" applyFont="1" applyFill="1" applyAlignment="1">
      <alignment horizontal="right" vertical="center" wrapText="1" readingOrder="2"/>
    </xf>
    <xf numFmtId="0" fontId="6" fillId="0" borderId="0" xfId="1" applyFont="1" applyFill="1" applyBorder="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Alignment="1">
      <alignment horizontal="right" vertical="center" readingOrder="2"/>
    </xf>
    <xf numFmtId="0" fontId="8" fillId="0" borderId="3" xfId="1" applyFont="1" applyFill="1" applyBorder="1" applyAlignment="1">
      <alignment horizontal="center" vertical="center" readingOrder="2"/>
    </xf>
    <xf numFmtId="0" fontId="11" fillId="0" borderId="0" xfId="0" applyFont="1" applyFill="1" applyAlignment="1">
      <alignment horizontal="right" vertical="center" wrapText="1" readingOrder="2"/>
    </xf>
    <xf numFmtId="3" fontId="8" fillId="0" borderId="0" xfId="1" applyNumberFormat="1" applyFont="1" applyFill="1" applyAlignment="1">
      <alignment horizontal="right" vertical="center"/>
    </xf>
    <xf numFmtId="3" fontId="11" fillId="0" borderId="0" xfId="0" applyNumberFormat="1" applyFont="1" applyFill="1" applyBorder="1" applyAlignment="1">
      <alignment horizontal="right" vertical="center" readingOrder="2"/>
    </xf>
    <xf numFmtId="3" fontId="11" fillId="0" borderId="0" xfId="0" applyNumberFormat="1" applyFont="1" applyFill="1" applyAlignment="1">
      <alignment horizontal="right" vertical="center" readingOrder="2"/>
    </xf>
    <xf numFmtId="3" fontId="12" fillId="0" borderId="4" xfId="0" applyNumberFormat="1" applyFont="1" applyFill="1" applyBorder="1" applyAlignment="1">
      <alignment horizontal="right" vertical="center" readingOrder="2"/>
    </xf>
    <xf numFmtId="0" fontId="11" fillId="0" borderId="0" xfId="0" applyFont="1" applyFill="1" applyAlignment="1">
      <alignment horizontal="right" vertical="top" wrapText="1" readingOrder="2"/>
    </xf>
    <xf numFmtId="0" fontId="11" fillId="0" borderId="0" xfId="0" applyFont="1" applyFill="1" applyBorder="1" applyAlignment="1">
      <alignment horizontal="right" vertical="center" readingOrder="2"/>
    </xf>
    <xf numFmtId="0" fontId="6" fillId="0" borderId="0" xfId="1" applyFont="1" applyFill="1" applyAlignment="1">
      <alignment horizontal="right" vertical="center" readingOrder="2"/>
    </xf>
    <xf numFmtId="0" fontId="8" fillId="0" borderId="0" xfId="1" applyFont="1" applyFill="1" applyAlignment="1">
      <alignment horizontal="right" vertical="center" readingOrder="2"/>
    </xf>
    <xf numFmtId="0" fontId="11" fillId="0" borderId="0" xfId="0" applyFont="1" applyFill="1" applyAlignment="1">
      <alignment horizontal="right" vertical="center" wrapText="1" readingOrder="2"/>
    </xf>
    <xf numFmtId="0" fontId="10" fillId="0" borderId="0" xfId="0" applyFont="1" applyFill="1" applyAlignment="1">
      <alignment horizontal="right" vertical="center" readingOrder="2"/>
    </xf>
    <xf numFmtId="168" fontId="1" fillId="0" borderId="0" xfId="1" applyNumberFormat="1" applyFont="1" applyFill="1" applyBorder="1" applyAlignment="1">
      <alignment horizontal="right" vertical="center" readingOrder="2"/>
    </xf>
    <xf numFmtId="0" fontId="11" fillId="0" borderId="0" xfId="0" applyFont="1" applyFill="1" applyAlignment="1">
      <alignment horizontal="right" vertical="center" wrapText="1" readingOrder="2"/>
    </xf>
    <xf numFmtId="0" fontId="6" fillId="0" borderId="0" xfId="1" applyFont="1" applyFill="1" applyAlignment="1">
      <alignment horizontal="right" vertical="center" readingOrder="2"/>
    </xf>
    <xf numFmtId="0" fontId="11" fillId="0" borderId="0" xfId="0" applyFont="1" applyFill="1" applyAlignment="1">
      <alignment horizontal="right" vertical="center" wrapText="1"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8" fillId="0" borderId="0" xfId="1" applyFont="1" applyFill="1" applyAlignment="1">
      <alignment horizontal="right" vertical="center" readingOrder="2"/>
    </xf>
    <xf numFmtId="0" fontId="11" fillId="0" borderId="0" xfId="0" applyFont="1" applyFill="1" applyAlignment="1">
      <alignment horizontal="right" vertical="top" wrapText="1" readingOrder="2"/>
    </xf>
    <xf numFmtId="0" fontId="11" fillId="0" borderId="0" xfId="0" applyFont="1" applyFill="1" applyAlignment="1">
      <alignment horizontal="right" vertical="center" wrapText="1" readingOrder="2"/>
    </xf>
    <xf numFmtId="0" fontId="11" fillId="0" borderId="0" xfId="0" applyFont="1" applyFill="1" applyAlignment="1">
      <alignment horizontal="right" vertical="center" wrapText="1" readingOrder="2"/>
    </xf>
    <xf numFmtId="0" fontId="6" fillId="0" borderId="0" xfId="1" applyFont="1" applyFill="1" applyBorder="1" applyAlignment="1">
      <alignment horizontal="center" vertical="center" readingOrder="2"/>
    </xf>
    <xf numFmtId="0" fontId="8" fillId="0" borderId="0" xfId="1" applyFont="1" applyFill="1" applyBorder="1" applyAlignment="1">
      <alignment horizontal="right" vertical="center" readingOrder="2"/>
    </xf>
    <xf numFmtId="0" fontId="8" fillId="0" borderId="3" xfId="1" applyFont="1" applyFill="1" applyBorder="1" applyAlignment="1">
      <alignment horizontal="center" vertical="center" readingOrder="2"/>
    </xf>
    <xf numFmtId="0" fontId="8" fillId="0" borderId="0" xfId="1" applyFont="1" applyFill="1" applyBorder="1" applyAlignment="1">
      <alignment horizontal="center" vertical="center" readingOrder="2"/>
    </xf>
    <xf numFmtId="0" fontId="6" fillId="0" borderId="0" xfId="1" applyFont="1" applyFill="1" applyAlignment="1">
      <alignment horizontal="right" vertical="center" readingOrder="2"/>
    </xf>
    <xf numFmtId="0" fontId="11" fillId="0" borderId="0" xfId="0" applyFont="1" applyFill="1" applyAlignment="1">
      <alignment horizontal="right" vertical="center" wrapText="1"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6" fillId="0" borderId="0" xfId="1" applyFont="1" applyFill="1" applyBorder="1" applyAlignment="1">
      <alignment horizontal="center" vertical="center" readingOrder="2"/>
    </xf>
    <xf numFmtId="0" fontId="8" fillId="0" borderId="2" xfId="1" applyFont="1" applyFill="1" applyBorder="1" applyAlignment="1">
      <alignment horizontal="center" vertical="center" readingOrder="2"/>
    </xf>
    <xf numFmtId="0" fontId="8" fillId="0" borderId="0" xfId="1" applyFont="1" applyFill="1" applyBorder="1" applyAlignment="1">
      <alignment horizontal="center" vertical="center" readingOrder="2"/>
    </xf>
    <xf numFmtId="0" fontId="6" fillId="0" borderId="3" xfId="1" applyFont="1" applyFill="1" applyBorder="1" applyAlignment="1">
      <alignment horizontal="center" vertical="center" readingOrder="2"/>
    </xf>
    <xf numFmtId="0" fontId="8" fillId="0" borderId="0" xfId="1" applyFont="1" applyFill="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8" fillId="0" borderId="2" xfId="1" applyFont="1" applyFill="1" applyBorder="1" applyAlignment="1">
      <alignment horizontal="center" vertical="top" readingOrder="2"/>
    </xf>
    <xf numFmtId="0" fontId="8" fillId="0" borderId="0" xfId="1" applyFont="1" applyFill="1" applyBorder="1" applyAlignment="1">
      <alignment horizontal="center" vertical="top" readingOrder="2"/>
    </xf>
    <xf numFmtId="0" fontId="6" fillId="0" borderId="2" xfId="1" applyFont="1" applyFill="1" applyBorder="1" applyAlignment="1">
      <alignment horizontal="center" vertical="center" readingOrder="2"/>
    </xf>
    <xf numFmtId="0" fontId="8" fillId="0" borderId="3" xfId="1" applyFont="1" applyFill="1" applyBorder="1" applyAlignment="1">
      <alignment horizontal="center" vertical="center" readingOrder="2"/>
    </xf>
    <xf numFmtId="0" fontId="6" fillId="0" borderId="0" xfId="1" applyFont="1" applyFill="1" applyAlignment="1">
      <alignment horizontal="right" vertical="center" readingOrder="2"/>
    </xf>
    <xf numFmtId="0" fontId="8" fillId="0" borderId="0" xfId="1" applyFont="1" applyFill="1" applyAlignment="1">
      <alignment horizontal="right" vertical="center" readingOrder="2"/>
    </xf>
    <xf numFmtId="0" fontId="6" fillId="0" borderId="0" xfId="1" applyFont="1" applyFill="1" applyAlignment="1">
      <alignment vertical="top" wrapText="1" readingOrder="2"/>
    </xf>
    <xf numFmtId="0" fontId="8" fillId="0" borderId="0" xfId="1" applyFont="1" applyFill="1" applyAlignment="1">
      <alignment vertical="top" wrapText="1" readingOrder="2"/>
    </xf>
    <xf numFmtId="0" fontId="6" fillId="0" borderId="2" xfId="1" applyFont="1" applyFill="1" applyBorder="1" applyAlignment="1">
      <alignment horizontal="right" vertical="center" readingOrder="2"/>
    </xf>
    <xf numFmtId="0" fontId="1" fillId="0" borderId="0" xfId="0" applyFont="1" applyFill="1" applyAlignment="1">
      <alignment horizontal="right"/>
    </xf>
    <xf numFmtId="0" fontId="3" fillId="0" borderId="0" xfId="0" applyFont="1" applyFill="1" applyAlignment="1">
      <alignment horizontal="right"/>
    </xf>
    <xf numFmtId="0" fontId="3" fillId="0" borderId="3" xfId="0" applyFont="1" applyFill="1" applyBorder="1" applyAlignment="1">
      <alignment horizontal="right"/>
    </xf>
    <xf numFmtId="0" fontId="11" fillId="0" borderId="0" xfId="0" applyFont="1" applyFill="1" applyAlignment="1">
      <alignment horizontal="right" vertical="top" wrapText="1" readingOrder="2"/>
    </xf>
    <xf numFmtId="0" fontId="11" fillId="0" borderId="0" xfId="0" applyFont="1" applyFill="1" applyAlignment="1">
      <alignment horizontal="right" vertical="center" wrapText="1" readingOrder="2"/>
    </xf>
  </cellXfs>
  <cellStyles count="4">
    <cellStyle name="Comma 2" xfId="3" xr:uid="{00000000-0005-0000-0000-000001000000}"/>
    <cellStyle name="MS_Arabic 3" xfId="2" xr:uid="{00000000-0005-0000-0000-000002000000}"/>
    <cellStyle name="عادي" xfId="0" builtinId="0"/>
    <cellStyle name="عادي 9" xfId="1" xr:uid="{00000000-0005-0000-0000-000004000000}"/>
  </cellStyles>
  <dxfs count="7">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CEDF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B1:J41"/>
  <sheetViews>
    <sheetView rightToLeft="1" topLeftCell="A16" zoomScale="90" zoomScaleNormal="90" zoomScaleSheetLayoutView="190" zoomScalePageLayoutView="110" workbookViewId="0">
      <selection activeCell="G31" sqref="G31"/>
    </sheetView>
  </sheetViews>
  <sheetFormatPr defaultColWidth="9.375" defaultRowHeight="20.25" x14ac:dyDescent="0.2"/>
  <cols>
    <col min="1" max="1" width="1.625" style="29" customWidth="1"/>
    <col min="2" max="2" width="34.375" style="29" customWidth="1"/>
    <col min="3" max="3" width="7.5" style="29" customWidth="1"/>
    <col min="4" max="4" width="1.625" style="29" customWidth="1"/>
    <col min="5" max="5" width="14.75" style="29" customWidth="1"/>
    <col min="6" max="6" width="1.5" style="29" customWidth="1"/>
    <col min="7" max="7" width="17.125" style="169" customWidth="1"/>
    <col min="8" max="8" width="1.625" style="29" customWidth="1"/>
    <col min="9" max="247" width="9.375" style="29"/>
    <col min="248" max="248" width="12.5" style="29" customWidth="1"/>
    <col min="249" max="249" width="31.875" style="29" customWidth="1"/>
    <col min="250" max="250" width="5" style="29" customWidth="1"/>
    <col min="251" max="251" width="1.875" style="29" customWidth="1"/>
    <col min="252" max="252" width="7.5" style="29" customWidth="1"/>
    <col min="253" max="253" width="2.375" style="29" customWidth="1"/>
    <col min="254" max="254" width="23" style="29" bestFit="1" customWidth="1"/>
    <col min="255" max="255" width="1.5" style="29" customWidth="1"/>
    <col min="256" max="256" width="23" style="29" bestFit="1" customWidth="1"/>
    <col min="257" max="257" width="1.5" style="29" customWidth="1"/>
    <col min="258" max="258" width="19.5" style="29" customWidth="1"/>
    <col min="259" max="259" width="29.375" style="29" customWidth="1"/>
    <col min="260" max="503" width="9.375" style="29"/>
    <col min="504" max="504" width="12.5" style="29" customWidth="1"/>
    <col min="505" max="505" width="31.875" style="29" customWidth="1"/>
    <col min="506" max="506" width="5" style="29" customWidth="1"/>
    <col min="507" max="507" width="1.875" style="29" customWidth="1"/>
    <col min="508" max="508" width="7.5" style="29" customWidth="1"/>
    <col min="509" max="509" width="2.375" style="29" customWidth="1"/>
    <col min="510" max="510" width="23" style="29" bestFit="1" customWidth="1"/>
    <col min="511" max="511" width="1.5" style="29" customWidth="1"/>
    <col min="512" max="512" width="23" style="29" bestFit="1" customWidth="1"/>
    <col min="513" max="513" width="1.5" style="29" customWidth="1"/>
    <col min="514" max="514" width="19.5" style="29" customWidth="1"/>
    <col min="515" max="515" width="29.375" style="29" customWidth="1"/>
    <col min="516" max="759" width="9.375" style="29"/>
    <col min="760" max="760" width="12.5" style="29" customWidth="1"/>
    <col min="761" max="761" width="31.875" style="29" customWidth="1"/>
    <col min="762" max="762" width="5" style="29" customWidth="1"/>
    <col min="763" max="763" width="1.875" style="29" customWidth="1"/>
    <col min="764" max="764" width="7.5" style="29" customWidth="1"/>
    <col min="765" max="765" width="2.375" style="29" customWidth="1"/>
    <col min="766" max="766" width="23" style="29" bestFit="1" customWidth="1"/>
    <col min="767" max="767" width="1.5" style="29" customWidth="1"/>
    <col min="768" max="768" width="23" style="29" bestFit="1" customWidth="1"/>
    <col min="769" max="769" width="1.5" style="29" customWidth="1"/>
    <col min="770" max="770" width="19.5" style="29" customWidth="1"/>
    <col min="771" max="771" width="29.375" style="29" customWidth="1"/>
    <col min="772" max="1015" width="9.375" style="29"/>
    <col min="1016" max="1016" width="12.5" style="29" customWidth="1"/>
    <col min="1017" max="1017" width="31.875" style="29" customWidth="1"/>
    <col min="1018" max="1018" width="5" style="29" customWidth="1"/>
    <col min="1019" max="1019" width="1.875" style="29" customWidth="1"/>
    <col min="1020" max="1020" width="7.5" style="29" customWidth="1"/>
    <col min="1021" max="1021" width="2.375" style="29" customWidth="1"/>
    <col min="1022" max="1022" width="23" style="29" bestFit="1" customWidth="1"/>
    <col min="1023" max="1023" width="1.5" style="29" customWidth="1"/>
    <col min="1024" max="1024" width="23" style="29" bestFit="1" customWidth="1"/>
    <col min="1025" max="1025" width="1.5" style="29" customWidth="1"/>
    <col min="1026" max="1026" width="19.5" style="29" customWidth="1"/>
    <col min="1027" max="1027" width="29.375" style="29" customWidth="1"/>
    <col min="1028" max="1271" width="9.375" style="29"/>
    <col min="1272" max="1272" width="12.5" style="29" customWidth="1"/>
    <col min="1273" max="1273" width="31.875" style="29" customWidth="1"/>
    <col min="1274" max="1274" width="5" style="29" customWidth="1"/>
    <col min="1275" max="1275" width="1.875" style="29" customWidth="1"/>
    <col min="1276" max="1276" width="7.5" style="29" customWidth="1"/>
    <col min="1277" max="1277" width="2.375" style="29" customWidth="1"/>
    <col min="1278" max="1278" width="23" style="29" bestFit="1" customWidth="1"/>
    <col min="1279" max="1279" width="1.5" style="29" customWidth="1"/>
    <col min="1280" max="1280" width="23" style="29" bestFit="1" customWidth="1"/>
    <col min="1281" max="1281" width="1.5" style="29" customWidth="1"/>
    <col min="1282" max="1282" width="19.5" style="29" customWidth="1"/>
    <col min="1283" max="1283" width="29.375" style="29" customWidth="1"/>
    <col min="1284" max="1527" width="9.375" style="29"/>
    <col min="1528" max="1528" width="12.5" style="29" customWidth="1"/>
    <col min="1529" max="1529" width="31.875" style="29" customWidth="1"/>
    <col min="1530" max="1530" width="5" style="29" customWidth="1"/>
    <col min="1531" max="1531" width="1.875" style="29" customWidth="1"/>
    <col min="1532" max="1532" width="7.5" style="29" customWidth="1"/>
    <col min="1533" max="1533" width="2.375" style="29" customWidth="1"/>
    <col min="1534" max="1534" width="23" style="29" bestFit="1" customWidth="1"/>
    <col min="1535" max="1535" width="1.5" style="29" customWidth="1"/>
    <col min="1536" max="1536" width="23" style="29" bestFit="1" customWidth="1"/>
    <col min="1537" max="1537" width="1.5" style="29" customWidth="1"/>
    <col min="1538" max="1538" width="19.5" style="29" customWidth="1"/>
    <col min="1539" max="1539" width="29.375" style="29" customWidth="1"/>
    <col min="1540" max="1783" width="9.375" style="29"/>
    <col min="1784" max="1784" width="12.5" style="29" customWidth="1"/>
    <col min="1785" max="1785" width="31.875" style="29" customWidth="1"/>
    <col min="1786" max="1786" width="5" style="29" customWidth="1"/>
    <col min="1787" max="1787" width="1.875" style="29" customWidth="1"/>
    <col min="1788" max="1788" width="7.5" style="29" customWidth="1"/>
    <col min="1789" max="1789" width="2.375" style="29" customWidth="1"/>
    <col min="1790" max="1790" width="23" style="29" bestFit="1" customWidth="1"/>
    <col min="1791" max="1791" width="1.5" style="29" customWidth="1"/>
    <col min="1792" max="1792" width="23" style="29" bestFit="1" customWidth="1"/>
    <col min="1793" max="1793" width="1.5" style="29" customWidth="1"/>
    <col min="1794" max="1794" width="19.5" style="29" customWidth="1"/>
    <col min="1795" max="1795" width="29.375" style="29" customWidth="1"/>
    <col min="1796" max="2039" width="9.375" style="29"/>
    <col min="2040" max="2040" width="12.5" style="29" customWidth="1"/>
    <col min="2041" max="2041" width="31.875" style="29" customWidth="1"/>
    <col min="2042" max="2042" width="5" style="29" customWidth="1"/>
    <col min="2043" max="2043" width="1.875" style="29" customWidth="1"/>
    <col min="2044" max="2044" width="7.5" style="29" customWidth="1"/>
    <col min="2045" max="2045" width="2.375" style="29" customWidth="1"/>
    <col min="2046" max="2046" width="23" style="29" bestFit="1" customWidth="1"/>
    <col min="2047" max="2047" width="1.5" style="29" customWidth="1"/>
    <col min="2048" max="2048" width="23" style="29" bestFit="1" customWidth="1"/>
    <col min="2049" max="2049" width="1.5" style="29" customWidth="1"/>
    <col min="2050" max="2050" width="19.5" style="29" customWidth="1"/>
    <col min="2051" max="2051" width="29.375" style="29" customWidth="1"/>
    <col min="2052" max="2295" width="9.375" style="29"/>
    <col min="2296" max="2296" width="12.5" style="29" customWidth="1"/>
    <col min="2297" max="2297" width="31.875" style="29" customWidth="1"/>
    <col min="2298" max="2298" width="5" style="29" customWidth="1"/>
    <col min="2299" max="2299" width="1.875" style="29" customWidth="1"/>
    <col min="2300" max="2300" width="7.5" style="29" customWidth="1"/>
    <col min="2301" max="2301" width="2.375" style="29" customWidth="1"/>
    <col min="2302" max="2302" width="23" style="29" bestFit="1" customWidth="1"/>
    <col min="2303" max="2303" width="1.5" style="29" customWidth="1"/>
    <col min="2304" max="2304" width="23" style="29" bestFit="1" customWidth="1"/>
    <col min="2305" max="2305" width="1.5" style="29" customWidth="1"/>
    <col min="2306" max="2306" width="19.5" style="29" customWidth="1"/>
    <col min="2307" max="2307" width="29.375" style="29" customWidth="1"/>
    <col min="2308" max="2551" width="9.375" style="29"/>
    <col min="2552" max="2552" width="12.5" style="29" customWidth="1"/>
    <col min="2553" max="2553" width="31.875" style="29" customWidth="1"/>
    <col min="2554" max="2554" width="5" style="29" customWidth="1"/>
    <col min="2555" max="2555" width="1.875" style="29" customWidth="1"/>
    <col min="2556" max="2556" width="7.5" style="29" customWidth="1"/>
    <col min="2557" max="2557" width="2.375" style="29" customWidth="1"/>
    <col min="2558" max="2558" width="23" style="29" bestFit="1" customWidth="1"/>
    <col min="2559" max="2559" width="1.5" style="29" customWidth="1"/>
    <col min="2560" max="2560" width="23" style="29" bestFit="1" customWidth="1"/>
    <col min="2561" max="2561" width="1.5" style="29" customWidth="1"/>
    <col min="2562" max="2562" width="19.5" style="29" customWidth="1"/>
    <col min="2563" max="2563" width="29.375" style="29" customWidth="1"/>
    <col min="2564" max="2807" width="9.375" style="29"/>
    <col min="2808" max="2808" width="12.5" style="29" customWidth="1"/>
    <col min="2809" max="2809" width="31.875" style="29" customWidth="1"/>
    <col min="2810" max="2810" width="5" style="29" customWidth="1"/>
    <col min="2811" max="2811" width="1.875" style="29" customWidth="1"/>
    <col min="2812" max="2812" width="7.5" style="29" customWidth="1"/>
    <col min="2813" max="2813" width="2.375" style="29" customWidth="1"/>
    <col min="2814" max="2814" width="23" style="29" bestFit="1" customWidth="1"/>
    <col min="2815" max="2815" width="1.5" style="29" customWidth="1"/>
    <col min="2816" max="2816" width="23" style="29" bestFit="1" customWidth="1"/>
    <col min="2817" max="2817" width="1.5" style="29" customWidth="1"/>
    <col min="2818" max="2818" width="19.5" style="29" customWidth="1"/>
    <col min="2819" max="2819" width="29.375" style="29" customWidth="1"/>
    <col min="2820" max="3063" width="9.375" style="29"/>
    <col min="3064" max="3064" width="12.5" style="29" customWidth="1"/>
    <col min="3065" max="3065" width="31.875" style="29" customWidth="1"/>
    <col min="3066" max="3066" width="5" style="29" customWidth="1"/>
    <col min="3067" max="3067" width="1.875" style="29" customWidth="1"/>
    <col min="3068" max="3068" width="7.5" style="29" customWidth="1"/>
    <col min="3069" max="3069" width="2.375" style="29" customWidth="1"/>
    <col min="3070" max="3070" width="23" style="29" bestFit="1" customWidth="1"/>
    <col min="3071" max="3071" width="1.5" style="29" customWidth="1"/>
    <col min="3072" max="3072" width="23" style="29" bestFit="1" customWidth="1"/>
    <col min="3073" max="3073" width="1.5" style="29" customWidth="1"/>
    <col min="3074" max="3074" width="19.5" style="29" customWidth="1"/>
    <col min="3075" max="3075" width="29.375" style="29" customWidth="1"/>
    <col min="3076" max="3319" width="9.375" style="29"/>
    <col min="3320" max="3320" width="12.5" style="29" customWidth="1"/>
    <col min="3321" max="3321" width="31.875" style="29" customWidth="1"/>
    <col min="3322" max="3322" width="5" style="29" customWidth="1"/>
    <col min="3323" max="3323" width="1.875" style="29" customWidth="1"/>
    <col min="3324" max="3324" width="7.5" style="29" customWidth="1"/>
    <col min="3325" max="3325" width="2.375" style="29" customWidth="1"/>
    <col min="3326" max="3326" width="23" style="29" bestFit="1" customWidth="1"/>
    <col min="3327" max="3327" width="1.5" style="29" customWidth="1"/>
    <col min="3328" max="3328" width="23" style="29" bestFit="1" customWidth="1"/>
    <col min="3329" max="3329" width="1.5" style="29" customWidth="1"/>
    <col min="3330" max="3330" width="19.5" style="29" customWidth="1"/>
    <col min="3331" max="3331" width="29.375" style="29" customWidth="1"/>
    <col min="3332" max="3575" width="9.375" style="29"/>
    <col min="3576" max="3576" width="12.5" style="29" customWidth="1"/>
    <col min="3577" max="3577" width="31.875" style="29" customWidth="1"/>
    <col min="3578" max="3578" width="5" style="29" customWidth="1"/>
    <col min="3579" max="3579" width="1.875" style="29" customWidth="1"/>
    <col min="3580" max="3580" width="7.5" style="29" customWidth="1"/>
    <col min="3581" max="3581" width="2.375" style="29" customWidth="1"/>
    <col min="3582" max="3582" width="23" style="29" bestFit="1" customWidth="1"/>
    <col min="3583" max="3583" width="1.5" style="29" customWidth="1"/>
    <col min="3584" max="3584" width="23" style="29" bestFit="1" customWidth="1"/>
    <col min="3585" max="3585" width="1.5" style="29" customWidth="1"/>
    <col min="3586" max="3586" width="19.5" style="29" customWidth="1"/>
    <col min="3587" max="3587" width="29.375" style="29" customWidth="1"/>
    <col min="3588" max="3831" width="9.375" style="29"/>
    <col min="3832" max="3832" width="12.5" style="29" customWidth="1"/>
    <col min="3833" max="3833" width="31.875" style="29" customWidth="1"/>
    <col min="3834" max="3834" width="5" style="29" customWidth="1"/>
    <col min="3835" max="3835" width="1.875" style="29" customWidth="1"/>
    <col min="3836" max="3836" width="7.5" style="29" customWidth="1"/>
    <col min="3837" max="3837" width="2.375" style="29" customWidth="1"/>
    <col min="3838" max="3838" width="23" style="29" bestFit="1" customWidth="1"/>
    <col min="3839" max="3839" width="1.5" style="29" customWidth="1"/>
    <col min="3840" max="3840" width="23" style="29" bestFit="1" customWidth="1"/>
    <col min="3841" max="3841" width="1.5" style="29" customWidth="1"/>
    <col min="3842" max="3842" width="19.5" style="29" customWidth="1"/>
    <col min="3843" max="3843" width="29.375" style="29" customWidth="1"/>
    <col min="3844" max="4087" width="9.375" style="29"/>
    <col min="4088" max="4088" width="12.5" style="29" customWidth="1"/>
    <col min="4089" max="4089" width="31.875" style="29" customWidth="1"/>
    <col min="4090" max="4090" width="5" style="29" customWidth="1"/>
    <col min="4091" max="4091" width="1.875" style="29" customWidth="1"/>
    <col min="4092" max="4092" width="7.5" style="29" customWidth="1"/>
    <col min="4093" max="4093" width="2.375" style="29" customWidth="1"/>
    <col min="4094" max="4094" width="23" style="29" bestFit="1" customWidth="1"/>
    <col min="4095" max="4095" width="1.5" style="29" customWidth="1"/>
    <col min="4096" max="4096" width="23" style="29" bestFit="1" customWidth="1"/>
    <col min="4097" max="4097" width="1.5" style="29" customWidth="1"/>
    <col min="4098" max="4098" width="19.5" style="29" customWidth="1"/>
    <col min="4099" max="4099" width="29.375" style="29" customWidth="1"/>
    <col min="4100" max="4343" width="9.375" style="29"/>
    <col min="4344" max="4344" width="12.5" style="29" customWidth="1"/>
    <col min="4345" max="4345" width="31.875" style="29" customWidth="1"/>
    <col min="4346" max="4346" width="5" style="29" customWidth="1"/>
    <col min="4347" max="4347" width="1.875" style="29" customWidth="1"/>
    <col min="4348" max="4348" width="7.5" style="29" customWidth="1"/>
    <col min="4349" max="4349" width="2.375" style="29" customWidth="1"/>
    <col min="4350" max="4350" width="23" style="29" bestFit="1" customWidth="1"/>
    <col min="4351" max="4351" width="1.5" style="29" customWidth="1"/>
    <col min="4352" max="4352" width="23" style="29" bestFit="1" customWidth="1"/>
    <col min="4353" max="4353" width="1.5" style="29" customWidth="1"/>
    <col min="4354" max="4354" width="19.5" style="29" customWidth="1"/>
    <col min="4355" max="4355" width="29.375" style="29" customWidth="1"/>
    <col min="4356" max="4599" width="9.375" style="29"/>
    <col min="4600" max="4600" width="12.5" style="29" customWidth="1"/>
    <col min="4601" max="4601" width="31.875" style="29" customWidth="1"/>
    <col min="4602" max="4602" width="5" style="29" customWidth="1"/>
    <col min="4603" max="4603" width="1.875" style="29" customWidth="1"/>
    <col min="4604" max="4604" width="7.5" style="29" customWidth="1"/>
    <col min="4605" max="4605" width="2.375" style="29" customWidth="1"/>
    <col min="4606" max="4606" width="23" style="29" bestFit="1" customWidth="1"/>
    <col min="4607" max="4607" width="1.5" style="29" customWidth="1"/>
    <col min="4608" max="4608" width="23" style="29" bestFit="1" customWidth="1"/>
    <col min="4609" max="4609" width="1.5" style="29" customWidth="1"/>
    <col min="4610" max="4610" width="19.5" style="29" customWidth="1"/>
    <col min="4611" max="4611" width="29.375" style="29" customWidth="1"/>
    <col min="4612" max="4855" width="9.375" style="29"/>
    <col min="4856" max="4856" width="12.5" style="29" customWidth="1"/>
    <col min="4857" max="4857" width="31.875" style="29" customWidth="1"/>
    <col min="4858" max="4858" width="5" style="29" customWidth="1"/>
    <col min="4859" max="4859" width="1.875" style="29" customWidth="1"/>
    <col min="4860" max="4860" width="7.5" style="29" customWidth="1"/>
    <col min="4861" max="4861" width="2.375" style="29" customWidth="1"/>
    <col min="4862" max="4862" width="23" style="29" bestFit="1" customWidth="1"/>
    <col min="4863" max="4863" width="1.5" style="29" customWidth="1"/>
    <col min="4864" max="4864" width="23" style="29" bestFit="1" customWidth="1"/>
    <col min="4865" max="4865" width="1.5" style="29" customWidth="1"/>
    <col min="4866" max="4866" width="19.5" style="29" customWidth="1"/>
    <col min="4867" max="4867" width="29.375" style="29" customWidth="1"/>
    <col min="4868" max="5111" width="9.375" style="29"/>
    <col min="5112" max="5112" width="12.5" style="29" customWidth="1"/>
    <col min="5113" max="5113" width="31.875" style="29" customWidth="1"/>
    <col min="5114" max="5114" width="5" style="29" customWidth="1"/>
    <col min="5115" max="5115" width="1.875" style="29" customWidth="1"/>
    <col min="5116" max="5116" width="7.5" style="29" customWidth="1"/>
    <col min="5117" max="5117" width="2.375" style="29" customWidth="1"/>
    <col min="5118" max="5118" width="23" style="29" bestFit="1" customWidth="1"/>
    <col min="5119" max="5119" width="1.5" style="29" customWidth="1"/>
    <col min="5120" max="5120" width="23" style="29" bestFit="1" customWidth="1"/>
    <col min="5121" max="5121" width="1.5" style="29" customWidth="1"/>
    <col min="5122" max="5122" width="19.5" style="29" customWidth="1"/>
    <col min="5123" max="5123" width="29.375" style="29" customWidth="1"/>
    <col min="5124" max="5367" width="9.375" style="29"/>
    <col min="5368" max="5368" width="12.5" style="29" customWidth="1"/>
    <col min="5369" max="5369" width="31.875" style="29" customWidth="1"/>
    <col min="5370" max="5370" width="5" style="29" customWidth="1"/>
    <col min="5371" max="5371" width="1.875" style="29" customWidth="1"/>
    <col min="5372" max="5372" width="7.5" style="29" customWidth="1"/>
    <col min="5373" max="5373" width="2.375" style="29" customWidth="1"/>
    <col min="5374" max="5374" width="23" style="29" bestFit="1" customWidth="1"/>
    <col min="5375" max="5375" width="1.5" style="29" customWidth="1"/>
    <col min="5376" max="5376" width="23" style="29" bestFit="1" customWidth="1"/>
    <col min="5377" max="5377" width="1.5" style="29" customWidth="1"/>
    <col min="5378" max="5378" width="19.5" style="29" customWidth="1"/>
    <col min="5379" max="5379" width="29.375" style="29" customWidth="1"/>
    <col min="5380" max="5623" width="9.375" style="29"/>
    <col min="5624" max="5624" width="12.5" style="29" customWidth="1"/>
    <col min="5625" max="5625" width="31.875" style="29" customWidth="1"/>
    <col min="5626" max="5626" width="5" style="29" customWidth="1"/>
    <col min="5627" max="5627" width="1.875" style="29" customWidth="1"/>
    <col min="5628" max="5628" width="7.5" style="29" customWidth="1"/>
    <col min="5629" max="5629" width="2.375" style="29" customWidth="1"/>
    <col min="5630" max="5630" width="23" style="29" bestFit="1" customWidth="1"/>
    <col min="5631" max="5631" width="1.5" style="29" customWidth="1"/>
    <col min="5632" max="5632" width="23" style="29" bestFit="1" customWidth="1"/>
    <col min="5633" max="5633" width="1.5" style="29" customWidth="1"/>
    <col min="5634" max="5634" width="19.5" style="29" customWidth="1"/>
    <col min="5635" max="5635" width="29.375" style="29" customWidth="1"/>
    <col min="5636" max="5879" width="9.375" style="29"/>
    <col min="5880" max="5880" width="12.5" style="29" customWidth="1"/>
    <col min="5881" max="5881" width="31.875" style="29" customWidth="1"/>
    <col min="5882" max="5882" width="5" style="29" customWidth="1"/>
    <col min="5883" max="5883" width="1.875" style="29" customWidth="1"/>
    <col min="5884" max="5884" width="7.5" style="29" customWidth="1"/>
    <col min="5885" max="5885" width="2.375" style="29" customWidth="1"/>
    <col min="5886" max="5886" width="23" style="29" bestFit="1" customWidth="1"/>
    <col min="5887" max="5887" width="1.5" style="29" customWidth="1"/>
    <col min="5888" max="5888" width="23" style="29" bestFit="1" customWidth="1"/>
    <col min="5889" max="5889" width="1.5" style="29" customWidth="1"/>
    <col min="5890" max="5890" width="19.5" style="29" customWidth="1"/>
    <col min="5891" max="5891" width="29.375" style="29" customWidth="1"/>
    <col min="5892" max="6135" width="9.375" style="29"/>
    <col min="6136" max="6136" width="12.5" style="29" customWidth="1"/>
    <col min="6137" max="6137" width="31.875" style="29" customWidth="1"/>
    <col min="6138" max="6138" width="5" style="29" customWidth="1"/>
    <col min="6139" max="6139" width="1.875" style="29" customWidth="1"/>
    <col min="6140" max="6140" width="7.5" style="29" customWidth="1"/>
    <col min="6141" max="6141" width="2.375" style="29" customWidth="1"/>
    <col min="6142" max="6142" width="23" style="29" bestFit="1" customWidth="1"/>
    <col min="6143" max="6143" width="1.5" style="29" customWidth="1"/>
    <col min="6144" max="6144" width="23" style="29" bestFit="1" customWidth="1"/>
    <col min="6145" max="6145" width="1.5" style="29" customWidth="1"/>
    <col min="6146" max="6146" width="19.5" style="29" customWidth="1"/>
    <col min="6147" max="6147" width="29.375" style="29" customWidth="1"/>
    <col min="6148" max="6391" width="9.375" style="29"/>
    <col min="6392" max="6392" width="12.5" style="29" customWidth="1"/>
    <col min="6393" max="6393" width="31.875" style="29" customWidth="1"/>
    <col min="6394" max="6394" width="5" style="29" customWidth="1"/>
    <col min="6395" max="6395" width="1.875" style="29" customWidth="1"/>
    <col min="6396" max="6396" width="7.5" style="29" customWidth="1"/>
    <col min="6397" max="6397" width="2.375" style="29" customWidth="1"/>
    <col min="6398" max="6398" width="23" style="29" bestFit="1" customWidth="1"/>
    <col min="6399" max="6399" width="1.5" style="29" customWidth="1"/>
    <col min="6400" max="6400" width="23" style="29" bestFit="1" customWidth="1"/>
    <col min="6401" max="6401" width="1.5" style="29" customWidth="1"/>
    <col min="6402" max="6402" width="19.5" style="29" customWidth="1"/>
    <col min="6403" max="6403" width="29.375" style="29" customWidth="1"/>
    <col min="6404" max="6647" width="9.375" style="29"/>
    <col min="6648" max="6648" width="12.5" style="29" customWidth="1"/>
    <col min="6649" max="6649" width="31.875" style="29" customWidth="1"/>
    <col min="6650" max="6650" width="5" style="29" customWidth="1"/>
    <col min="6651" max="6651" width="1.875" style="29" customWidth="1"/>
    <col min="6652" max="6652" width="7.5" style="29" customWidth="1"/>
    <col min="6653" max="6653" width="2.375" style="29" customWidth="1"/>
    <col min="6654" max="6654" width="23" style="29" bestFit="1" customWidth="1"/>
    <col min="6655" max="6655" width="1.5" style="29" customWidth="1"/>
    <col min="6656" max="6656" width="23" style="29" bestFit="1" customWidth="1"/>
    <col min="6657" max="6657" width="1.5" style="29" customWidth="1"/>
    <col min="6658" max="6658" width="19.5" style="29" customWidth="1"/>
    <col min="6659" max="6659" width="29.375" style="29" customWidth="1"/>
    <col min="6660" max="6903" width="9.375" style="29"/>
    <col min="6904" max="6904" width="12.5" style="29" customWidth="1"/>
    <col min="6905" max="6905" width="31.875" style="29" customWidth="1"/>
    <col min="6906" max="6906" width="5" style="29" customWidth="1"/>
    <col min="6907" max="6907" width="1.875" style="29" customWidth="1"/>
    <col min="6908" max="6908" width="7.5" style="29" customWidth="1"/>
    <col min="6909" max="6909" width="2.375" style="29" customWidth="1"/>
    <col min="6910" max="6910" width="23" style="29" bestFit="1" customWidth="1"/>
    <col min="6911" max="6911" width="1.5" style="29" customWidth="1"/>
    <col min="6912" max="6912" width="23" style="29" bestFit="1" customWidth="1"/>
    <col min="6913" max="6913" width="1.5" style="29" customWidth="1"/>
    <col min="6914" max="6914" width="19.5" style="29" customWidth="1"/>
    <col min="6915" max="6915" width="29.375" style="29" customWidth="1"/>
    <col min="6916" max="7159" width="9.375" style="29"/>
    <col min="7160" max="7160" width="12.5" style="29" customWidth="1"/>
    <col min="7161" max="7161" width="31.875" style="29" customWidth="1"/>
    <col min="7162" max="7162" width="5" style="29" customWidth="1"/>
    <col min="7163" max="7163" width="1.875" style="29" customWidth="1"/>
    <col min="7164" max="7164" width="7.5" style="29" customWidth="1"/>
    <col min="7165" max="7165" width="2.375" style="29" customWidth="1"/>
    <col min="7166" max="7166" width="23" style="29" bestFit="1" customWidth="1"/>
    <col min="7167" max="7167" width="1.5" style="29" customWidth="1"/>
    <col min="7168" max="7168" width="23" style="29" bestFit="1" customWidth="1"/>
    <col min="7169" max="7169" width="1.5" style="29" customWidth="1"/>
    <col min="7170" max="7170" width="19.5" style="29" customWidth="1"/>
    <col min="7171" max="7171" width="29.375" style="29" customWidth="1"/>
    <col min="7172" max="7415" width="9.375" style="29"/>
    <col min="7416" max="7416" width="12.5" style="29" customWidth="1"/>
    <col min="7417" max="7417" width="31.875" style="29" customWidth="1"/>
    <col min="7418" max="7418" width="5" style="29" customWidth="1"/>
    <col min="7419" max="7419" width="1.875" style="29" customWidth="1"/>
    <col min="7420" max="7420" width="7.5" style="29" customWidth="1"/>
    <col min="7421" max="7421" width="2.375" style="29" customWidth="1"/>
    <col min="7422" max="7422" width="23" style="29" bestFit="1" customWidth="1"/>
    <col min="7423" max="7423" width="1.5" style="29" customWidth="1"/>
    <col min="7424" max="7424" width="23" style="29" bestFit="1" customWidth="1"/>
    <col min="7425" max="7425" width="1.5" style="29" customWidth="1"/>
    <col min="7426" max="7426" width="19.5" style="29" customWidth="1"/>
    <col min="7427" max="7427" width="29.375" style="29" customWidth="1"/>
    <col min="7428" max="7671" width="9.375" style="29"/>
    <col min="7672" max="7672" width="12.5" style="29" customWidth="1"/>
    <col min="7673" max="7673" width="31.875" style="29" customWidth="1"/>
    <col min="7674" max="7674" width="5" style="29" customWidth="1"/>
    <col min="7675" max="7675" width="1.875" style="29" customWidth="1"/>
    <col min="7676" max="7676" width="7.5" style="29" customWidth="1"/>
    <col min="7677" max="7677" width="2.375" style="29" customWidth="1"/>
    <col min="7678" max="7678" width="23" style="29" bestFit="1" customWidth="1"/>
    <col min="7679" max="7679" width="1.5" style="29" customWidth="1"/>
    <col min="7680" max="7680" width="23" style="29" bestFit="1" customWidth="1"/>
    <col min="7681" max="7681" width="1.5" style="29" customWidth="1"/>
    <col min="7682" max="7682" width="19.5" style="29" customWidth="1"/>
    <col min="7683" max="7683" width="29.375" style="29" customWidth="1"/>
    <col min="7684" max="7927" width="9.375" style="29"/>
    <col min="7928" max="7928" width="12.5" style="29" customWidth="1"/>
    <col min="7929" max="7929" width="31.875" style="29" customWidth="1"/>
    <col min="7930" max="7930" width="5" style="29" customWidth="1"/>
    <col min="7931" max="7931" width="1.875" style="29" customWidth="1"/>
    <col min="7932" max="7932" width="7.5" style="29" customWidth="1"/>
    <col min="7933" max="7933" width="2.375" style="29" customWidth="1"/>
    <col min="7934" max="7934" width="23" style="29" bestFit="1" customWidth="1"/>
    <col min="7935" max="7935" width="1.5" style="29" customWidth="1"/>
    <col min="7936" max="7936" width="23" style="29" bestFit="1" customWidth="1"/>
    <col min="7937" max="7937" width="1.5" style="29" customWidth="1"/>
    <col min="7938" max="7938" width="19.5" style="29" customWidth="1"/>
    <col min="7939" max="7939" width="29.375" style="29" customWidth="1"/>
    <col min="7940" max="8183" width="9.375" style="29"/>
    <col min="8184" max="8184" width="12.5" style="29" customWidth="1"/>
    <col min="8185" max="8185" width="31.875" style="29" customWidth="1"/>
    <col min="8186" max="8186" width="5" style="29" customWidth="1"/>
    <col min="8187" max="8187" width="1.875" style="29" customWidth="1"/>
    <col min="8188" max="8188" width="7.5" style="29" customWidth="1"/>
    <col min="8189" max="8189" width="2.375" style="29" customWidth="1"/>
    <col min="8190" max="8190" width="23" style="29" bestFit="1" customWidth="1"/>
    <col min="8191" max="8191" width="1.5" style="29" customWidth="1"/>
    <col min="8192" max="8192" width="23" style="29" bestFit="1" customWidth="1"/>
    <col min="8193" max="8193" width="1.5" style="29" customWidth="1"/>
    <col min="8194" max="8194" width="19.5" style="29" customWidth="1"/>
    <col min="8195" max="8195" width="29.375" style="29" customWidth="1"/>
    <col min="8196" max="8439" width="9.375" style="29"/>
    <col min="8440" max="8440" width="12.5" style="29" customWidth="1"/>
    <col min="8441" max="8441" width="31.875" style="29" customWidth="1"/>
    <col min="8442" max="8442" width="5" style="29" customWidth="1"/>
    <col min="8443" max="8443" width="1.875" style="29" customWidth="1"/>
    <col min="8444" max="8444" width="7.5" style="29" customWidth="1"/>
    <col min="8445" max="8445" width="2.375" style="29" customWidth="1"/>
    <col min="8446" max="8446" width="23" style="29" bestFit="1" customWidth="1"/>
    <col min="8447" max="8447" width="1.5" style="29" customWidth="1"/>
    <col min="8448" max="8448" width="23" style="29" bestFit="1" customWidth="1"/>
    <col min="8449" max="8449" width="1.5" style="29" customWidth="1"/>
    <col min="8450" max="8450" width="19.5" style="29" customWidth="1"/>
    <col min="8451" max="8451" width="29.375" style="29" customWidth="1"/>
    <col min="8452" max="8695" width="9.375" style="29"/>
    <col min="8696" max="8696" width="12.5" style="29" customWidth="1"/>
    <col min="8697" max="8697" width="31.875" style="29" customWidth="1"/>
    <col min="8698" max="8698" width="5" style="29" customWidth="1"/>
    <col min="8699" max="8699" width="1.875" style="29" customWidth="1"/>
    <col min="8700" max="8700" width="7.5" style="29" customWidth="1"/>
    <col min="8701" max="8701" width="2.375" style="29" customWidth="1"/>
    <col min="8702" max="8702" width="23" style="29" bestFit="1" customWidth="1"/>
    <col min="8703" max="8703" width="1.5" style="29" customWidth="1"/>
    <col min="8704" max="8704" width="23" style="29" bestFit="1" customWidth="1"/>
    <col min="8705" max="8705" width="1.5" style="29" customWidth="1"/>
    <col min="8706" max="8706" width="19.5" style="29" customWidth="1"/>
    <col min="8707" max="8707" width="29.375" style="29" customWidth="1"/>
    <col min="8708" max="8951" width="9.375" style="29"/>
    <col min="8952" max="8952" width="12.5" style="29" customWidth="1"/>
    <col min="8953" max="8953" width="31.875" style="29" customWidth="1"/>
    <col min="8954" max="8954" width="5" style="29" customWidth="1"/>
    <col min="8955" max="8955" width="1.875" style="29" customWidth="1"/>
    <col min="8956" max="8956" width="7.5" style="29" customWidth="1"/>
    <col min="8957" max="8957" width="2.375" style="29" customWidth="1"/>
    <col min="8958" max="8958" width="23" style="29" bestFit="1" customWidth="1"/>
    <col min="8959" max="8959" width="1.5" style="29" customWidth="1"/>
    <col min="8960" max="8960" width="23" style="29" bestFit="1" customWidth="1"/>
    <col min="8961" max="8961" width="1.5" style="29" customWidth="1"/>
    <col min="8962" max="8962" width="19.5" style="29" customWidth="1"/>
    <col min="8963" max="8963" width="29.375" style="29" customWidth="1"/>
    <col min="8964" max="9207" width="9.375" style="29"/>
    <col min="9208" max="9208" width="12.5" style="29" customWidth="1"/>
    <col min="9209" max="9209" width="31.875" style="29" customWidth="1"/>
    <col min="9210" max="9210" width="5" style="29" customWidth="1"/>
    <col min="9211" max="9211" width="1.875" style="29" customWidth="1"/>
    <col min="9212" max="9212" width="7.5" style="29" customWidth="1"/>
    <col min="9213" max="9213" width="2.375" style="29" customWidth="1"/>
    <col min="9214" max="9214" width="23" style="29" bestFit="1" customWidth="1"/>
    <col min="9215" max="9215" width="1.5" style="29" customWidth="1"/>
    <col min="9216" max="9216" width="23" style="29" bestFit="1" customWidth="1"/>
    <col min="9217" max="9217" width="1.5" style="29" customWidth="1"/>
    <col min="9218" max="9218" width="19.5" style="29" customWidth="1"/>
    <col min="9219" max="9219" width="29.375" style="29" customWidth="1"/>
    <col min="9220" max="9463" width="9.375" style="29"/>
    <col min="9464" max="9464" width="12.5" style="29" customWidth="1"/>
    <col min="9465" max="9465" width="31.875" style="29" customWidth="1"/>
    <col min="9466" max="9466" width="5" style="29" customWidth="1"/>
    <col min="9467" max="9467" width="1.875" style="29" customWidth="1"/>
    <col min="9468" max="9468" width="7.5" style="29" customWidth="1"/>
    <col min="9469" max="9469" width="2.375" style="29" customWidth="1"/>
    <col min="9470" max="9470" width="23" style="29" bestFit="1" customWidth="1"/>
    <col min="9471" max="9471" width="1.5" style="29" customWidth="1"/>
    <col min="9472" max="9472" width="23" style="29" bestFit="1" customWidth="1"/>
    <col min="9473" max="9473" width="1.5" style="29" customWidth="1"/>
    <col min="9474" max="9474" width="19.5" style="29" customWidth="1"/>
    <col min="9475" max="9475" width="29.375" style="29" customWidth="1"/>
    <col min="9476" max="9719" width="9.375" style="29"/>
    <col min="9720" max="9720" width="12.5" style="29" customWidth="1"/>
    <col min="9721" max="9721" width="31.875" style="29" customWidth="1"/>
    <col min="9722" max="9722" width="5" style="29" customWidth="1"/>
    <col min="9723" max="9723" width="1.875" style="29" customWidth="1"/>
    <col min="9724" max="9724" width="7.5" style="29" customWidth="1"/>
    <col min="9725" max="9725" width="2.375" style="29" customWidth="1"/>
    <col min="9726" max="9726" width="23" style="29" bestFit="1" customWidth="1"/>
    <col min="9727" max="9727" width="1.5" style="29" customWidth="1"/>
    <col min="9728" max="9728" width="23" style="29" bestFit="1" customWidth="1"/>
    <col min="9729" max="9729" width="1.5" style="29" customWidth="1"/>
    <col min="9730" max="9730" width="19.5" style="29" customWidth="1"/>
    <col min="9731" max="9731" width="29.375" style="29" customWidth="1"/>
    <col min="9732" max="9975" width="9.375" style="29"/>
    <col min="9976" max="9976" width="12.5" style="29" customWidth="1"/>
    <col min="9977" max="9977" width="31.875" style="29" customWidth="1"/>
    <col min="9978" max="9978" width="5" style="29" customWidth="1"/>
    <col min="9979" max="9979" width="1.875" style="29" customWidth="1"/>
    <col min="9980" max="9980" width="7.5" style="29" customWidth="1"/>
    <col min="9981" max="9981" width="2.375" style="29" customWidth="1"/>
    <col min="9982" max="9982" width="23" style="29" bestFit="1" customWidth="1"/>
    <col min="9983" max="9983" width="1.5" style="29" customWidth="1"/>
    <col min="9984" max="9984" width="23" style="29" bestFit="1" customWidth="1"/>
    <col min="9985" max="9985" width="1.5" style="29" customWidth="1"/>
    <col min="9986" max="9986" width="19.5" style="29" customWidth="1"/>
    <col min="9987" max="9987" width="29.375" style="29" customWidth="1"/>
    <col min="9988" max="10231" width="9.375" style="29"/>
    <col min="10232" max="10232" width="12.5" style="29" customWidth="1"/>
    <col min="10233" max="10233" width="31.875" style="29" customWidth="1"/>
    <col min="10234" max="10234" width="5" style="29" customWidth="1"/>
    <col min="10235" max="10235" width="1.875" style="29" customWidth="1"/>
    <col min="10236" max="10236" width="7.5" style="29" customWidth="1"/>
    <col min="10237" max="10237" width="2.375" style="29" customWidth="1"/>
    <col min="10238" max="10238" width="23" style="29" bestFit="1" customWidth="1"/>
    <col min="10239" max="10239" width="1.5" style="29" customWidth="1"/>
    <col min="10240" max="10240" width="23" style="29" bestFit="1" customWidth="1"/>
    <col min="10241" max="10241" width="1.5" style="29" customWidth="1"/>
    <col min="10242" max="10242" width="19.5" style="29" customWidth="1"/>
    <col min="10243" max="10243" width="29.375" style="29" customWidth="1"/>
    <col min="10244" max="10487" width="9.375" style="29"/>
    <col min="10488" max="10488" width="12.5" style="29" customWidth="1"/>
    <col min="10489" max="10489" width="31.875" style="29" customWidth="1"/>
    <col min="10490" max="10490" width="5" style="29" customWidth="1"/>
    <col min="10491" max="10491" width="1.875" style="29" customWidth="1"/>
    <col min="10492" max="10492" width="7.5" style="29" customWidth="1"/>
    <col min="10493" max="10493" width="2.375" style="29" customWidth="1"/>
    <col min="10494" max="10494" width="23" style="29" bestFit="1" customWidth="1"/>
    <col min="10495" max="10495" width="1.5" style="29" customWidth="1"/>
    <col min="10496" max="10496" width="23" style="29" bestFit="1" customWidth="1"/>
    <col min="10497" max="10497" width="1.5" style="29" customWidth="1"/>
    <col min="10498" max="10498" width="19.5" style="29" customWidth="1"/>
    <col min="10499" max="10499" width="29.375" style="29" customWidth="1"/>
    <col min="10500" max="10743" width="9.375" style="29"/>
    <col min="10744" max="10744" width="12.5" style="29" customWidth="1"/>
    <col min="10745" max="10745" width="31.875" style="29" customWidth="1"/>
    <col min="10746" max="10746" width="5" style="29" customWidth="1"/>
    <col min="10747" max="10747" width="1.875" style="29" customWidth="1"/>
    <col min="10748" max="10748" width="7.5" style="29" customWidth="1"/>
    <col min="10749" max="10749" width="2.375" style="29" customWidth="1"/>
    <col min="10750" max="10750" width="23" style="29" bestFit="1" customWidth="1"/>
    <col min="10751" max="10751" width="1.5" style="29" customWidth="1"/>
    <col min="10752" max="10752" width="23" style="29" bestFit="1" customWidth="1"/>
    <col min="10753" max="10753" width="1.5" style="29" customWidth="1"/>
    <col min="10754" max="10754" width="19.5" style="29" customWidth="1"/>
    <col min="10755" max="10755" width="29.375" style="29" customWidth="1"/>
    <col min="10756" max="10999" width="9.375" style="29"/>
    <col min="11000" max="11000" width="12.5" style="29" customWidth="1"/>
    <col min="11001" max="11001" width="31.875" style="29" customWidth="1"/>
    <col min="11002" max="11002" width="5" style="29" customWidth="1"/>
    <col min="11003" max="11003" width="1.875" style="29" customWidth="1"/>
    <col min="11004" max="11004" width="7.5" style="29" customWidth="1"/>
    <col min="11005" max="11005" width="2.375" style="29" customWidth="1"/>
    <col min="11006" max="11006" width="23" style="29" bestFit="1" customWidth="1"/>
    <col min="11007" max="11007" width="1.5" style="29" customWidth="1"/>
    <col min="11008" max="11008" width="23" style="29" bestFit="1" customWidth="1"/>
    <col min="11009" max="11009" width="1.5" style="29" customWidth="1"/>
    <col min="11010" max="11010" width="19.5" style="29" customWidth="1"/>
    <col min="11011" max="11011" width="29.375" style="29" customWidth="1"/>
    <col min="11012" max="11255" width="9.375" style="29"/>
    <col min="11256" max="11256" width="12.5" style="29" customWidth="1"/>
    <col min="11257" max="11257" width="31.875" style="29" customWidth="1"/>
    <col min="11258" max="11258" width="5" style="29" customWidth="1"/>
    <col min="11259" max="11259" width="1.875" style="29" customWidth="1"/>
    <col min="11260" max="11260" width="7.5" style="29" customWidth="1"/>
    <col min="11261" max="11261" width="2.375" style="29" customWidth="1"/>
    <col min="11262" max="11262" width="23" style="29" bestFit="1" customWidth="1"/>
    <col min="11263" max="11263" width="1.5" style="29" customWidth="1"/>
    <col min="11264" max="11264" width="23" style="29" bestFit="1" customWidth="1"/>
    <col min="11265" max="11265" width="1.5" style="29" customWidth="1"/>
    <col min="11266" max="11266" width="19.5" style="29" customWidth="1"/>
    <col min="11267" max="11267" width="29.375" style="29" customWidth="1"/>
    <col min="11268" max="11511" width="9.375" style="29"/>
    <col min="11512" max="11512" width="12.5" style="29" customWidth="1"/>
    <col min="11513" max="11513" width="31.875" style="29" customWidth="1"/>
    <col min="11514" max="11514" width="5" style="29" customWidth="1"/>
    <col min="11515" max="11515" width="1.875" style="29" customWidth="1"/>
    <col min="11516" max="11516" width="7.5" style="29" customWidth="1"/>
    <col min="11517" max="11517" width="2.375" style="29" customWidth="1"/>
    <col min="11518" max="11518" width="23" style="29" bestFit="1" customWidth="1"/>
    <col min="11519" max="11519" width="1.5" style="29" customWidth="1"/>
    <col min="11520" max="11520" width="23" style="29" bestFit="1" customWidth="1"/>
    <col min="11521" max="11521" width="1.5" style="29" customWidth="1"/>
    <col min="11522" max="11522" width="19.5" style="29" customWidth="1"/>
    <col min="11523" max="11523" width="29.375" style="29" customWidth="1"/>
    <col min="11524" max="11767" width="9.375" style="29"/>
    <col min="11768" max="11768" width="12.5" style="29" customWidth="1"/>
    <col min="11769" max="11769" width="31.875" style="29" customWidth="1"/>
    <col min="11770" max="11770" width="5" style="29" customWidth="1"/>
    <col min="11771" max="11771" width="1.875" style="29" customWidth="1"/>
    <col min="11772" max="11772" width="7.5" style="29" customWidth="1"/>
    <col min="11773" max="11773" width="2.375" style="29" customWidth="1"/>
    <col min="11774" max="11774" width="23" style="29" bestFit="1" customWidth="1"/>
    <col min="11775" max="11775" width="1.5" style="29" customWidth="1"/>
    <col min="11776" max="11776" width="23" style="29" bestFit="1" customWidth="1"/>
    <col min="11777" max="11777" width="1.5" style="29" customWidth="1"/>
    <col min="11778" max="11778" width="19.5" style="29" customWidth="1"/>
    <col min="11779" max="11779" width="29.375" style="29" customWidth="1"/>
    <col min="11780" max="12023" width="9.375" style="29"/>
    <col min="12024" max="12024" width="12.5" style="29" customWidth="1"/>
    <col min="12025" max="12025" width="31.875" style="29" customWidth="1"/>
    <col min="12026" max="12026" width="5" style="29" customWidth="1"/>
    <col min="12027" max="12027" width="1.875" style="29" customWidth="1"/>
    <col min="12028" max="12028" width="7.5" style="29" customWidth="1"/>
    <col min="12029" max="12029" width="2.375" style="29" customWidth="1"/>
    <col min="12030" max="12030" width="23" style="29" bestFit="1" customWidth="1"/>
    <col min="12031" max="12031" width="1.5" style="29" customWidth="1"/>
    <col min="12032" max="12032" width="23" style="29" bestFit="1" customWidth="1"/>
    <col min="12033" max="12033" width="1.5" style="29" customWidth="1"/>
    <col min="12034" max="12034" width="19.5" style="29" customWidth="1"/>
    <col min="12035" max="12035" width="29.375" style="29" customWidth="1"/>
    <col min="12036" max="12279" width="9.375" style="29"/>
    <col min="12280" max="12280" width="12.5" style="29" customWidth="1"/>
    <col min="12281" max="12281" width="31.875" style="29" customWidth="1"/>
    <col min="12282" max="12282" width="5" style="29" customWidth="1"/>
    <col min="12283" max="12283" width="1.875" style="29" customWidth="1"/>
    <col min="12284" max="12284" width="7.5" style="29" customWidth="1"/>
    <col min="12285" max="12285" width="2.375" style="29" customWidth="1"/>
    <col min="12286" max="12286" width="23" style="29" bestFit="1" customWidth="1"/>
    <col min="12287" max="12287" width="1.5" style="29" customWidth="1"/>
    <col min="12288" max="12288" width="23" style="29" bestFit="1" customWidth="1"/>
    <col min="12289" max="12289" width="1.5" style="29" customWidth="1"/>
    <col min="12290" max="12290" width="19.5" style="29" customWidth="1"/>
    <col min="12291" max="12291" width="29.375" style="29" customWidth="1"/>
    <col min="12292" max="12535" width="9.375" style="29"/>
    <col min="12536" max="12536" width="12.5" style="29" customWidth="1"/>
    <col min="12537" max="12537" width="31.875" style="29" customWidth="1"/>
    <col min="12538" max="12538" width="5" style="29" customWidth="1"/>
    <col min="12539" max="12539" width="1.875" style="29" customWidth="1"/>
    <col min="12540" max="12540" width="7.5" style="29" customWidth="1"/>
    <col min="12541" max="12541" width="2.375" style="29" customWidth="1"/>
    <col min="12542" max="12542" width="23" style="29" bestFit="1" customWidth="1"/>
    <col min="12543" max="12543" width="1.5" style="29" customWidth="1"/>
    <col min="12544" max="12544" width="23" style="29" bestFit="1" customWidth="1"/>
    <col min="12545" max="12545" width="1.5" style="29" customWidth="1"/>
    <col min="12546" max="12546" width="19.5" style="29" customWidth="1"/>
    <col min="12547" max="12547" width="29.375" style="29" customWidth="1"/>
    <col min="12548" max="12791" width="9.375" style="29"/>
    <col min="12792" max="12792" width="12.5" style="29" customWidth="1"/>
    <col min="12793" max="12793" width="31.875" style="29" customWidth="1"/>
    <col min="12794" max="12794" width="5" style="29" customWidth="1"/>
    <col min="12795" max="12795" width="1.875" style="29" customWidth="1"/>
    <col min="12796" max="12796" width="7.5" style="29" customWidth="1"/>
    <col min="12797" max="12797" width="2.375" style="29" customWidth="1"/>
    <col min="12798" max="12798" width="23" style="29" bestFit="1" customWidth="1"/>
    <col min="12799" max="12799" width="1.5" style="29" customWidth="1"/>
    <col min="12800" max="12800" width="23" style="29" bestFit="1" customWidth="1"/>
    <col min="12801" max="12801" width="1.5" style="29" customWidth="1"/>
    <col min="12802" max="12802" width="19.5" style="29" customWidth="1"/>
    <col min="12803" max="12803" width="29.375" style="29" customWidth="1"/>
    <col min="12804" max="13047" width="9.375" style="29"/>
    <col min="13048" max="13048" width="12.5" style="29" customWidth="1"/>
    <col min="13049" max="13049" width="31.875" style="29" customWidth="1"/>
    <col min="13050" max="13050" width="5" style="29" customWidth="1"/>
    <col min="13051" max="13051" width="1.875" style="29" customWidth="1"/>
    <col min="13052" max="13052" width="7.5" style="29" customWidth="1"/>
    <col min="13053" max="13053" width="2.375" style="29" customWidth="1"/>
    <col min="13054" max="13054" width="23" style="29" bestFit="1" customWidth="1"/>
    <col min="13055" max="13055" width="1.5" style="29" customWidth="1"/>
    <col min="13056" max="13056" width="23" style="29" bestFit="1" customWidth="1"/>
    <col min="13057" max="13057" width="1.5" style="29" customWidth="1"/>
    <col min="13058" max="13058" width="19.5" style="29" customWidth="1"/>
    <col min="13059" max="13059" width="29.375" style="29" customWidth="1"/>
    <col min="13060" max="13303" width="9.375" style="29"/>
    <col min="13304" max="13304" width="12.5" style="29" customWidth="1"/>
    <col min="13305" max="13305" width="31.875" style="29" customWidth="1"/>
    <col min="13306" max="13306" width="5" style="29" customWidth="1"/>
    <col min="13307" max="13307" width="1.875" style="29" customWidth="1"/>
    <col min="13308" max="13308" width="7.5" style="29" customWidth="1"/>
    <col min="13309" max="13309" width="2.375" style="29" customWidth="1"/>
    <col min="13310" max="13310" width="23" style="29" bestFit="1" customWidth="1"/>
    <col min="13311" max="13311" width="1.5" style="29" customWidth="1"/>
    <col min="13312" max="13312" width="23" style="29" bestFit="1" customWidth="1"/>
    <col min="13313" max="13313" width="1.5" style="29" customWidth="1"/>
    <col min="13314" max="13314" width="19.5" style="29" customWidth="1"/>
    <col min="13315" max="13315" width="29.375" style="29" customWidth="1"/>
    <col min="13316" max="13559" width="9.375" style="29"/>
    <col min="13560" max="13560" width="12.5" style="29" customWidth="1"/>
    <col min="13561" max="13561" width="31.875" style="29" customWidth="1"/>
    <col min="13562" max="13562" width="5" style="29" customWidth="1"/>
    <col min="13563" max="13563" width="1.875" style="29" customWidth="1"/>
    <col min="13564" max="13564" width="7.5" style="29" customWidth="1"/>
    <col min="13565" max="13565" width="2.375" style="29" customWidth="1"/>
    <col min="13566" max="13566" width="23" style="29" bestFit="1" customWidth="1"/>
    <col min="13567" max="13567" width="1.5" style="29" customWidth="1"/>
    <col min="13568" max="13568" width="23" style="29" bestFit="1" customWidth="1"/>
    <col min="13569" max="13569" width="1.5" style="29" customWidth="1"/>
    <col min="13570" max="13570" width="19.5" style="29" customWidth="1"/>
    <col min="13571" max="13571" width="29.375" style="29" customWidth="1"/>
    <col min="13572" max="13815" width="9.375" style="29"/>
    <col min="13816" max="13816" width="12.5" style="29" customWidth="1"/>
    <col min="13817" max="13817" width="31.875" style="29" customWidth="1"/>
    <col min="13818" max="13818" width="5" style="29" customWidth="1"/>
    <col min="13819" max="13819" width="1.875" style="29" customWidth="1"/>
    <col min="13820" max="13820" width="7.5" style="29" customWidth="1"/>
    <col min="13821" max="13821" width="2.375" style="29" customWidth="1"/>
    <col min="13822" max="13822" width="23" style="29" bestFit="1" customWidth="1"/>
    <col min="13823" max="13823" width="1.5" style="29" customWidth="1"/>
    <col min="13824" max="13824" width="23" style="29" bestFit="1" customWidth="1"/>
    <col min="13825" max="13825" width="1.5" style="29" customWidth="1"/>
    <col min="13826" max="13826" width="19.5" style="29" customWidth="1"/>
    <col min="13827" max="13827" width="29.375" style="29" customWidth="1"/>
    <col min="13828" max="14071" width="9.375" style="29"/>
    <col min="14072" max="14072" width="12.5" style="29" customWidth="1"/>
    <col min="14073" max="14073" width="31.875" style="29" customWidth="1"/>
    <col min="14074" max="14074" width="5" style="29" customWidth="1"/>
    <col min="14075" max="14075" width="1.875" style="29" customWidth="1"/>
    <col min="14076" max="14076" width="7.5" style="29" customWidth="1"/>
    <col min="14077" max="14077" width="2.375" style="29" customWidth="1"/>
    <col min="14078" max="14078" width="23" style="29" bestFit="1" customWidth="1"/>
    <col min="14079" max="14079" width="1.5" style="29" customWidth="1"/>
    <col min="14080" max="14080" width="23" style="29" bestFit="1" customWidth="1"/>
    <col min="14081" max="14081" width="1.5" style="29" customWidth="1"/>
    <col min="14082" max="14082" width="19.5" style="29" customWidth="1"/>
    <col min="14083" max="14083" width="29.375" style="29" customWidth="1"/>
    <col min="14084" max="14327" width="9.375" style="29"/>
    <col min="14328" max="14328" width="12.5" style="29" customWidth="1"/>
    <col min="14329" max="14329" width="31.875" style="29" customWidth="1"/>
    <col min="14330" max="14330" width="5" style="29" customWidth="1"/>
    <col min="14331" max="14331" width="1.875" style="29" customWidth="1"/>
    <col min="14332" max="14332" width="7.5" style="29" customWidth="1"/>
    <col min="14333" max="14333" width="2.375" style="29" customWidth="1"/>
    <col min="14334" max="14334" width="23" style="29" bestFit="1" customWidth="1"/>
    <col min="14335" max="14335" width="1.5" style="29" customWidth="1"/>
    <col min="14336" max="14336" width="23" style="29" bestFit="1" customWidth="1"/>
    <col min="14337" max="14337" width="1.5" style="29" customWidth="1"/>
    <col min="14338" max="14338" width="19.5" style="29" customWidth="1"/>
    <col min="14339" max="14339" width="29.375" style="29" customWidth="1"/>
    <col min="14340" max="14583" width="9.375" style="29"/>
    <col min="14584" max="14584" width="12.5" style="29" customWidth="1"/>
    <col min="14585" max="14585" width="31.875" style="29" customWidth="1"/>
    <col min="14586" max="14586" width="5" style="29" customWidth="1"/>
    <col min="14587" max="14587" width="1.875" style="29" customWidth="1"/>
    <col min="14588" max="14588" width="7.5" style="29" customWidth="1"/>
    <col min="14589" max="14589" width="2.375" style="29" customWidth="1"/>
    <col min="14590" max="14590" width="23" style="29" bestFit="1" customWidth="1"/>
    <col min="14591" max="14591" width="1.5" style="29" customWidth="1"/>
    <col min="14592" max="14592" width="23" style="29" bestFit="1" customWidth="1"/>
    <col min="14593" max="14593" width="1.5" style="29" customWidth="1"/>
    <col min="14594" max="14594" width="19.5" style="29" customWidth="1"/>
    <col min="14595" max="14595" width="29.375" style="29" customWidth="1"/>
    <col min="14596" max="14839" width="9.375" style="29"/>
    <col min="14840" max="14840" width="12.5" style="29" customWidth="1"/>
    <col min="14841" max="14841" width="31.875" style="29" customWidth="1"/>
    <col min="14842" max="14842" width="5" style="29" customWidth="1"/>
    <col min="14843" max="14843" width="1.875" style="29" customWidth="1"/>
    <col min="14844" max="14844" width="7.5" style="29" customWidth="1"/>
    <col min="14845" max="14845" width="2.375" style="29" customWidth="1"/>
    <col min="14846" max="14846" width="23" style="29" bestFit="1" customWidth="1"/>
    <col min="14847" max="14847" width="1.5" style="29" customWidth="1"/>
    <col min="14848" max="14848" width="23" style="29" bestFit="1" customWidth="1"/>
    <col min="14849" max="14849" width="1.5" style="29" customWidth="1"/>
    <col min="14850" max="14850" width="19.5" style="29" customWidth="1"/>
    <col min="14851" max="14851" width="29.375" style="29" customWidth="1"/>
    <col min="14852" max="15095" width="9.375" style="29"/>
    <col min="15096" max="15096" width="12.5" style="29" customWidth="1"/>
    <col min="15097" max="15097" width="31.875" style="29" customWidth="1"/>
    <col min="15098" max="15098" width="5" style="29" customWidth="1"/>
    <col min="15099" max="15099" width="1.875" style="29" customWidth="1"/>
    <col min="15100" max="15100" width="7.5" style="29" customWidth="1"/>
    <col min="15101" max="15101" width="2.375" style="29" customWidth="1"/>
    <col min="15102" max="15102" width="23" style="29" bestFit="1" customWidth="1"/>
    <col min="15103" max="15103" width="1.5" style="29" customWidth="1"/>
    <col min="15104" max="15104" width="23" style="29" bestFit="1" customWidth="1"/>
    <col min="15105" max="15105" width="1.5" style="29" customWidth="1"/>
    <col min="15106" max="15106" width="19.5" style="29" customWidth="1"/>
    <col min="15107" max="15107" width="29.375" style="29" customWidth="1"/>
    <col min="15108" max="15351" width="9.375" style="29"/>
    <col min="15352" max="15352" width="12.5" style="29" customWidth="1"/>
    <col min="15353" max="15353" width="31.875" style="29" customWidth="1"/>
    <col min="15354" max="15354" width="5" style="29" customWidth="1"/>
    <col min="15355" max="15355" width="1.875" style="29" customWidth="1"/>
    <col min="15356" max="15356" width="7.5" style="29" customWidth="1"/>
    <col min="15357" max="15357" width="2.375" style="29" customWidth="1"/>
    <col min="15358" max="15358" width="23" style="29" bestFit="1" customWidth="1"/>
    <col min="15359" max="15359" width="1.5" style="29" customWidth="1"/>
    <col min="15360" max="15360" width="23" style="29" bestFit="1" customWidth="1"/>
    <col min="15361" max="15361" width="1.5" style="29" customWidth="1"/>
    <col min="15362" max="15362" width="19.5" style="29" customWidth="1"/>
    <col min="15363" max="15363" width="29.375" style="29" customWidth="1"/>
    <col min="15364" max="15607" width="9.375" style="29"/>
    <col min="15608" max="15608" width="12.5" style="29" customWidth="1"/>
    <col min="15609" max="15609" width="31.875" style="29" customWidth="1"/>
    <col min="15610" max="15610" width="5" style="29" customWidth="1"/>
    <col min="15611" max="15611" width="1.875" style="29" customWidth="1"/>
    <col min="15612" max="15612" width="7.5" style="29" customWidth="1"/>
    <col min="15613" max="15613" width="2.375" style="29" customWidth="1"/>
    <col min="15614" max="15614" width="23" style="29" bestFit="1" customWidth="1"/>
    <col min="15615" max="15615" width="1.5" style="29" customWidth="1"/>
    <col min="15616" max="15616" width="23" style="29" bestFit="1" customWidth="1"/>
    <col min="15617" max="15617" width="1.5" style="29" customWidth="1"/>
    <col min="15618" max="15618" width="19.5" style="29" customWidth="1"/>
    <col min="15619" max="15619" width="29.375" style="29" customWidth="1"/>
    <col min="15620" max="15863" width="9.375" style="29"/>
    <col min="15864" max="15864" width="12.5" style="29" customWidth="1"/>
    <col min="15865" max="15865" width="31.875" style="29" customWidth="1"/>
    <col min="15866" max="15866" width="5" style="29" customWidth="1"/>
    <col min="15867" max="15867" width="1.875" style="29" customWidth="1"/>
    <col min="15868" max="15868" width="7.5" style="29" customWidth="1"/>
    <col min="15869" max="15869" width="2.375" style="29" customWidth="1"/>
    <col min="15870" max="15870" width="23" style="29" bestFit="1" customWidth="1"/>
    <col min="15871" max="15871" width="1.5" style="29" customWidth="1"/>
    <col min="15872" max="15872" width="23" style="29" bestFit="1" customWidth="1"/>
    <col min="15873" max="15873" width="1.5" style="29" customWidth="1"/>
    <col min="15874" max="15874" width="19.5" style="29" customWidth="1"/>
    <col min="15875" max="15875" width="29.375" style="29" customWidth="1"/>
    <col min="15876" max="16119" width="9.375" style="29"/>
    <col min="16120" max="16120" width="12.5" style="29" customWidth="1"/>
    <col min="16121" max="16121" width="31.875" style="29" customWidth="1"/>
    <col min="16122" max="16122" width="5" style="29" customWidth="1"/>
    <col min="16123" max="16123" width="1.875" style="29" customWidth="1"/>
    <col min="16124" max="16124" width="7.5" style="29" customWidth="1"/>
    <col min="16125" max="16125" width="2.375" style="29" customWidth="1"/>
    <col min="16126" max="16126" width="23" style="29" bestFit="1" customWidth="1"/>
    <col min="16127" max="16127" width="1.5" style="29" customWidth="1"/>
    <col min="16128" max="16128" width="23" style="29" bestFit="1" customWidth="1"/>
    <col min="16129" max="16129" width="1.5" style="29" customWidth="1"/>
    <col min="16130" max="16130" width="19.5" style="29" customWidth="1"/>
    <col min="16131" max="16131" width="29.375" style="29" customWidth="1"/>
    <col min="16132" max="16384" width="9.375" style="29"/>
  </cols>
  <sheetData>
    <row r="1" spans="2:9" x14ac:dyDescent="0.2">
      <c r="B1" s="166" t="s">
        <v>98</v>
      </c>
      <c r="C1" s="166"/>
      <c r="D1" s="166"/>
      <c r="E1" s="193"/>
      <c r="F1" s="193"/>
      <c r="G1" s="166"/>
    </row>
    <row r="2" spans="2:9" x14ac:dyDescent="0.2">
      <c r="B2" s="167" t="s">
        <v>75</v>
      </c>
      <c r="C2" s="166"/>
      <c r="D2" s="166"/>
      <c r="E2" s="193"/>
      <c r="F2" s="193"/>
      <c r="G2" s="166"/>
    </row>
    <row r="3" spans="2:9" x14ac:dyDescent="0.2">
      <c r="B3" s="166" t="s">
        <v>216</v>
      </c>
      <c r="C3" s="166"/>
      <c r="D3" s="166"/>
      <c r="E3" s="193"/>
      <c r="F3" s="193"/>
      <c r="G3" s="166"/>
    </row>
    <row r="4" spans="2:9" x14ac:dyDescent="0.2">
      <c r="B4" s="48" t="s">
        <v>22</v>
      </c>
      <c r="C4" s="30"/>
      <c r="D4" s="30"/>
      <c r="E4" s="30"/>
      <c r="F4" s="30"/>
      <c r="G4" s="30"/>
    </row>
    <row r="6" spans="2:9" x14ac:dyDescent="0.2">
      <c r="B6" s="31" t="s">
        <v>6</v>
      </c>
      <c r="C6" s="164" t="s">
        <v>2</v>
      </c>
      <c r="E6" s="32" t="s">
        <v>209</v>
      </c>
      <c r="G6" s="32" t="s">
        <v>185</v>
      </c>
    </row>
    <row r="7" spans="2:9" x14ac:dyDescent="0.2">
      <c r="B7" s="33" t="s">
        <v>0</v>
      </c>
      <c r="D7" s="34"/>
      <c r="E7" s="35"/>
      <c r="F7" s="34"/>
      <c r="G7" s="35"/>
    </row>
    <row r="8" spans="2:9" x14ac:dyDescent="0.2">
      <c r="B8" s="29" t="s">
        <v>23</v>
      </c>
      <c r="C8" s="1">
        <v>5</v>
      </c>
      <c r="D8" s="36"/>
      <c r="E8" s="4">
        <f>'7-5'!C8</f>
        <v>8593943</v>
      </c>
      <c r="F8" s="36"/>
      <c r="G8" s="4">
        <f>'7-5'!E8</f>
        <v>5653792</v>
      </c>
      <c r="H8" s="38"/>
      <c r="I8" s="39"/>
    </row>
    <row r="9" spans="2:9" x14ac:dyDescent="0.2">
      <c r="B9" s="29" t="s">
        <v>73</v>
      </c>
      <c r="C9" s="1">
        <v>6</v>
      </c>
      <c r="D9" s="36"/>
      <c r="E9" s="4">
        <f>'7-5'!C13</f>
        <v>1392664</v>
      </c>
      <c r="F9" s="36"/>
      <c r="G9" s="4">
        <f>'7-5'!E13</f>
        <v>1886184</v>
      </c>
      <c r="H9" s="38"/>
      <c r="I9" s="39"/>
    </row>
    <row r="10" spans="2:9" x14ac:dyDescent="0.2">
      <c r="B10" s="29" t="s">
        <v>64</v>
      </c>
      <c r="C10" s="1">
        <v>7</v>
      </c>
      <c r="D10" s="36"/>
      <c r="E10" s="4">
        <f>'7-5'!C25</f>
        <v>125774</v>
      </c>
      <c r="F10" s="36"/>
      <c r="G10" s="4">
        <f>'7-5'!E25</f>
        <v>109356</v>
      </c>
      <c r="H10" s="38"/>
      <c r="I10" s="39"/>
    </row>
    <row r="11" spans="2:9" x14ac:dyDescent="0.2">
      <c r="B11" s="29" t="s">
        <v>196</v>
      </c>
      <c r="C11" s="156">
        <v>8</v>
      </c>
      <c r="D11" s="36"/>
      <c r="E11" s="4">
        <f>'8'!H22</f>
        <v>800000</v>
      </c>
      <c r="F11" s="36"/>
      <c r="G11" s="4">
        <f>'8'!J22</f>
        <v>0</v>
      </c>
      <c r="H11" s="38"/>
      <c r="I11" s="39"/>
    </row>
    <row r="12" spans="2:9" x14ac:dyDescent="0.2">
      <c r="B12" s="33" t="s">
        <v>1</v>
      </c>
      <c r="C12" s="1"/>
      <c r="D12" s="36"/>
      <c r="E12" s="113">
        <f>SUM(E8:E11)</f>
        <v>10912381</v>
      </c>
      <c r="F12" s="36"/>
      <c r="G12" s="113">
        <f>SUM(G8:G11)</f>
        <v>7649332</v>
      </c>
      <c r="I12" s="39"/>
    </row>
    <row r="13" spans="2:9" x14ac:dyDescent="0.2">
      <c r="B13" s="33" t="s">
        <v>7</v>
      </c>
      <c r="C13" s="1"/>
      <c r="D13" s="34"/>
      <c r="E13" s="37"/>
      <c r="F13" s="34"/>
      <c r="G13" s="37"/>
      <c r="I13" s="39"/>
    </row>
    <row r="14" spans="2:9" x14ac:dyDescent="0.2">
      <c r="B14" s="29" t="s">
        <v>123</v>
      </c>
      <c r="C14" s="1">
        <v>9</v>
      </c>
      <c r="D14" s="36"/>
      <c r="E14" s="3">
        <f>'9'!K19</f>
        <v>92178</v>
      </c>
      <c r="F14" s="36"/>
      <c r="G14" s="3">
        <f>'9'!K20</f>
        <v>132002</v>
      </c>
      <c r="I14" s="39"/>
    </row>
    <row r="15" spans="2:9" x14ac:dyDescent="0.2">
      <c r="B15" s="33" t="s">
        <v>8</v>
      </c>
      <c r="C15" s="34"/>
      <c r="D15" s="34"/>
      <c r="E15" s="8">
        <f>SUM(E14)</f>
        <v>92178</v>
      </c>
      <c r="F15" s="34"/>
      <c r="G15" s="8">
        <f>SUM(G14:G14)</f>
        <v>132002</v>
      </c>
      <c r="I15" s="39"/>
    </row>
    <row r="16" spans="2:9" ht="21" thickBot="1" x14ac:dyDescent="0.25">
      <c r="B16" s="33" t="s">
        <v>9</v>
      </c>
      <c r="C16" s="34"/>
      <c r="D16" s="34"/>
      <c r="E16" s="5">
        <f>E12+E15</f>
        <v>11004559</v>
      </c>
      <c r="F16" s="34"/>
      <c r="G16" s="5">
        <f>G12+G15</f>
        <v>7781334</v>
      </c>
      <c r="I16" s="39"/>
    </row>
    <row r="17" spans="2:10" ht="21" thickTop="1" x14ac:dyDescent="0.2">
      <c r="B17" s="31" t="s">
        <v>10</v>
      </c>
      <c r="C17" s="34"/>
      <c r="D17" s="34"/>
      <c r="E17" s="37"/>
      <c r="F17" s="34"/>
      <c r="G17" s="37"/>
      <c r="I17" s="39"/>
    </row>
    <row r="18" spans="2:10" x14ac:dyDescent="0.2">
      <c r="B18" s="33" t="s">
        <v>11</v>
      </c>
      <c r="C18" s="36"/>
      <c r="D18" s="36"/>
      <c r="E18" s="37"/>
      <c r="F18" s="36"/>
      <c r="G18" s="37"/>
      <c r="I18" s="39"/>
    </row>
    <row r="19" spans="2:10" x14ac:dyDescent="0.2">
      <c r="B19" s="29" t="s">
        <v>195</v>
      </c>
      <c r="C19" s="36"/>
      <c r="D19" s="36"/>
      <c r="E19" s="4">
        <v>17394</v>
      </c>
      <c r="F19" s="36"/>
      <c r="G19" s="4">
        <v>68415</v>
      </c>
      <c r="I19" s="39"/>
      <c r="J19" s="39"/>
    </row>
    <row r="20" spans="2:10" x14ac:dyDescent="0.2">
      <c r="B20" s="29" t="s">
        <v>44</v>
      </c>
      <c r="C20" s="1">
        <v>10</v>
      </c>
      <c r="D20" s="36"/>
      <c r="E20" s="4">
        <f>'10-11'!D12</f>
        <v>3262638</v>
      </c>
      <c r="F20" s="36"/>
      <c r="G20" s="4">
        <f>'10-11'!F12</f>
        <v>2608964</v>
      </c>
      <c r="H20" s="38"/>
      <c r="I20" s="39"/>
      <c r="J20" s="39"/>
    </row>
    <row r="21" spans="2:10" x14ac:dyDescent="0.2">
      <c r="B21" s="42" t="s">
        <v>69</v>
      </c>
      <c r="C21" s="1">
        <v>11</v>
      </c>
      <c r="D21" s="36"/>
      <c r="E21" s="2">
        <f>'10-11'!D32</f>
        <v>183219</v>
      </c>
      <c r="F21" s="36"/>
      <c r="G21" s="2">
        <f>'10-11'!F32</f>
        <v>131379</v>
      </c>
      <c r="H21" s="38"/>
      <c r="I21" s="39"/>
    </row>
    <row r="22" spans="2:10" x14ac:dyDescent="0.2">
      <c r="B22" s="33" t="s">
        <v>12</v>
      </c>
      <c r="C22" s="36"/>
      <c r="D22" s="36"/>
      <c r="E22" s="113">
        <f>SUM(E19:E21)</f>
        <v>3463251</v>
      </c>
      <c r="F22" s="36"/>
      <c r="G22" s="113">
        <f>SUM(G19:G21)</f>
        <v>2808758</v>
      </c>
      <c r="I22" s="39"/>
    </row>
    <row r="23" spans="2:10" x14ac:dyDescent="0.2">
      <c r="B23" s="33" t="s">
        <v>13</v>
      </c>
      <c r="C23" s="36"/>
      <c r="D23" s="36"/>
      <c r="E23" s="6"/>
      <c r="F23" s="36"/>
      <c r="G23" s="6"/>
      <c r="I23" s="39"/>
    </row>
    <row r="24" spans="2:10" x14ac:dyDescent="0.2">
      <c r="B24" s="29" t="s">
        <v>45</v>
      </c>
      <c r="C24" s="1">
        <v>12</v>
      </c>
      <c r="D24" s="36"/>
      <c r="E24" s="4">
        <f>'12-13'!H10</f>
        <v>616652</v>
      </c>
      <c r="F24" s="36"/>
      <c r="G24" s="4">
        <f>'12-13'!J10</f>
        <v>461389</v>
      </c>
      <c r="H24" s="38"/>
      <c r="I24" s="39"/>
    </row>
    <row r="25" spans="2:10" x14ac:dyDescent="0.2">
      <c r="B25" s="33" t="s">
        <v>14</v>
      </c>
      <c r="C25" s="1"/>
      <c r="D25" s="36"/>
      <c r="E25" s="14">
        <f>SUM(E24)</f>
        <v>616652</v>
      </c>
      <c r="F25" s="36"/>
      <c r="G25" s="14">
        <f>SUM(G24:G24)</f>
        <v>461389</v>
      </c>
      <c r="I25" s="39"/>
    </row>
    <row r="26" spans="2:10" ht="21" thickBot="1" x14ac:dyDescent="0.25">
      <c r="B26" s="33" t="s">
        <v>15</v>
      </c>
      <c r="C26" s="1"/>
      <c r="D26" s="36"/>
      <c r="E26" s="16">
        <f>E22+E25</f>
        <v>4079903</v>
      </c>
      <c r="F26" s="36"/>
      <c r="G26" s="16">
        <f>G22+G25</f>
        <v>3270147</v>
      </c>
      <c r="I26" s="39"/>
    </row>
    <row r="27" spans="2:10" ht="21" thickTop="1" x14ac:dyDescent="0.2">
      <c r="B27" s="31" t="s">
        <v>16</v>
      </c>
      <c r="C27" s="1"/>
      <c r="D27" s="36"/>
      <c r="E27" s="4"/>
      <c r="F27" s="36"/>
      <c r="G27" s="4"/>
      <c r="I27" s="39"/>
    </row>
    <row r="28" spans="2:10" x14ac:dyDescent="0.2">
      <c r="B28" s="29" t="s">
        <v>4</v>
      </c>
      <c r="C28" s="1">
        <v>13</v>
      </c>
      <c r="D28" s="36"/>
      <c r="E28" s="4">
        <f>'12-13'!H21</f>
        <v>200000</v>
      </c>
      <c r="F28" s="36"/>
      <c r="G28" s="4">
        <f>'قائمة التغيرات'!C20</f>
        <v>200000</v>
      </c>
      <c r="I28" s="39"/>
    </row>
    <row r="29" spans="2:10" x14ac:dyDescent="0.2">
      <c r="B29" s="29" t="s">
        <v>70</v>
      </c>
      <c r="C29" s="1"/>
      <c r="D29" s="36"/>
      <c r="E29" s="4">
        <f>'قائمة التغيرات'!E20</f>
        <v>60000</v>
      </c>
      <c r="F29" s="36"/>
      <c r="G29" s="4">
        <f>'قائمة التغيرات'!E20</f>
        <v>60000</v>
      </c>
      <c r="I29" s="39"/>
    </row>
    <row r="30" spans="2:10" x14ac:dyDescent="0.2">
      <c r="B30" s="29" t="s">
        <v>116</v>
      </c>
      <c r="C30" s="1"/>
      <c r="D30" s="36"/>
      <c r="E30" s="4">
        <f>'قائمة التغيرات'!G20</f>
        <v>617065</v>
      </c>
      <c r="F30" s="36"/>
      <c r="G30" s="4">
        <f>'قائمة التغيرات'!G20</f>
        <v>617065</v>
      </c>
      <c r="I30" s="39"/>
    </row>
    <row r="31" spans="2:10" x14ac:dyDescent="0.2">
      <c r="B31" s="29" t="s">
        <v>97</v>
      </c>
      <c r="C31" s="36"/>
      <c r="D31" s="36"/>
      <c r="E31" s="44">
        <f>'قائمة التغيرات'!I20</f>
        <v>6047591</v>
      </c>
      <c r="F31" s="36"/>
      <c r="G31" s="44">
        <f>'قائمة التغيرات'!I14</f>
        <v>3634122</v>
      </c>
      <c r="I31" s="39"/>
    </row>
    <row r="32" spans="2:10" x14ac:dyDescent="0.2">
      <c r="B32" s="33" t="s">
        <v>17</v>
      </c>
      <c r="C32" s="36"/>
      <c r="D32" s="36"/>
      <c r="E32" s="45">
        <f>SUM(E28:E31)</f>
        <v>6924656</v>
      </c>
      <c r="F32" s="36"/>
      <c r="G32" s="45">
        <f>SUM(G28:G31)</f>
        <v>4511187</v>
      </c>
      <c r="I32" s="39"/>
    </row>
    <row r="33" spans="2:9" ht="21" thickBot="1" x14ac:dyDescent="0.25">
      <c r="B33" s="33" t="s">
        <v>18</v>
      </c>
      <c r="C33" s="36"/>
      <c r="D33" s="36"/>
      <c r="E33" s="9">
        <f>E32+E26</f>
        <v>11004559</v>
      </c>
      <c r="F33" s="36"/>
      <c r="G33" s="9">
        <f>G26+G32</f>
        <v>7781334</v>
      </c>
      <c r="I33" s="39"/>
    </row>
    <row r="34" spans="2:9" ht="21" thickTop="1" x14ac:dyDescent="0.2">
      <c r="B34" s="33"/>
      <c r="C34" s="36"/>
      <c r="D34" s="36"/>
      <c r="E34" s="36"/>
      <c r="F34" s="36"/>
      <c r="G34" s="7"/>
    </row>
    <row r="35" spans="2:9" x14ac:dyDescent="0.2">
      <c r="B35" s="33"/>
      <c r="C35" s="36"/>
      <c r="D35" s="36"/>
      <c r="E35" s="36"/>
      <c r="F35" s="36"/>
      <c r="G35" s="7"/>
    </row>
    <row r="36" spans="2:9" x14ac:dyDescent="0.2">
      <c r="B36" s="207" t="s">
        <v>174</v>
      </c>
      <c r="C36" s="207"/>
      <c r="D36" s="207"/>
      <c r="E36" s="207"/>
      <c r="F36" s="207"/>
      <c r="G36" s="207"/>
    </row>
    <row r="37" spans="2:9" x14ac:dyDescent="0.2">
      <c r="B37" s="208">
        <v>4</v>
      </c>
      <c r="C37" s="208"/>
      <c r="D37" s="208"/>
      <c r="E37" s="208"/>
      <c r="F37" s="208"/>
      <c r="G37" s="208"/>
    </row>
    <row r="38" spans="2:9" x14ac:dyDescent="0.2">
      <c r="B38" s="209"/>
      <c r="C38" s="209"/>
      <c r="D38" s="209"/>
      <c r="E38" s="209"/>
      <c r="F38" s="209"/>
      <c r="G38" s="209"/>
    </row>
    <row r="40" spans="2:9" x14ac:dyDescent="0.2">
      <c r="E40" s="39"/>
      <c r="G40" s="39"/>
    </row>
    <row r="41" spans="2:9" x14ac:dyDescent="0.5">
      <c r="G41" s="133"/>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2">
    <mergeCell ref="B36:G36"/>
    <mergeCell ref="B37:G38"/>
  </mergeCells>
  <printOptions horizontalCentered="1"/>
  <pageMargins left="0.43307086614173229" right="0.7" top="0.62992125984251968" bottom="0" header="0.23622047244094491" footer="0"/>
  <pageSetup paperSize="9" firstPageNumber="5" orientation="portrait" useFirstPageNumber="1"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CEDFC"/>
  </sheetPr>
  <dimension ref="B1:E29"/>
  <sheetViews>
    <sheetView rightToLeft="1" view="pageLayout" zoomScale="90" zoomScaleNormal="90" zoomScaleSheetLayoutView="115" zoomScalePageLayoutView="90" workbookViewId="0">
      <selection activeCell="M8" sqref="M8"/>
    </sheetView>
  </sheetViews>
  <sheetFormatPr defaultColWidth="9.375" defaultRowHeight="20.25" x14ac:dyDescent="0.2"/>
  <cols>
    <col min="1" max="1" width="2.25" style="29" customWidth="1"/>
    <col min="2" max="2" width="41.375" style="29" customWidth="1"/>
    <col min="3" max="3" width="15.375" style="29" customWidth="1"/>
    <col min="4" max="4" width="1.75" style="29" customWidth="1"/>
    <col min="5" max="5" width="14.875" style="29" customWidth="1"/>
    <col min="6" max="240" width="9.375" style="29"/>
    <col min="241" max="242" width="12.5" style="29" customWidth="1"/>
    <col min="243" max="243" width="18.875" style="29" customWidth="1"/>
    <col min="244" max="244" width="11.125" style="29" customWidth="1"/>
    <col min="245" max="245" width="9.5" style="29" customWidth="1"/>
    <col min="246" max="247" width="17.5" style="29" customWidth="1"/>
    <col min="248" max="248" width="1.875" style="29" customWidth="1"/>
    <col min="249" max="496" width="9.375" style="29"/>
    <col min="497" max="498" width="12.5" style="29" customWidth="1"/>
    <col min="499" max="499" width="18.875" style="29" customWidth="1"/>
    <col min="500" max="500" width="11.125" style="29" customWidth="1"/>
    <col min="501" max="501" width="9.5" style="29" customWidth="1"/>
    <col min="502" max="503" width="17.5" style="29" customWidth="1"/>
    <col min="504" max="504" width="1.875" style="29" customWidth="1"/>
    <col min="505" max="752" width="9.375" style="29"/>
    <col min="753" max="754" width="12.5" style="29" customWidth="1"/>
    <col min="755" max="755" width="18.875" style="29" customWidth="1"/>
    <col min="756" max="756" width="11.125" style="29" customWidth="1"/>
    <col min="757" max="757" width="9.5" style="29" customWidth="1"/>
    <col min="758" max="759" width="17.5" style="29" customWidth="1"/>
    <col min="760" max="760" width="1.875" style="29" customWidth="1"/>
    <col min="761" max="1008" width="9.375" style="29"/>
    <col min="1009" max="1010" width="12.5" style="29" customWidth="1"/>
    <col min="1011" max="1011" width="18.875" style="29" customWidth="1"/>
    <col min="1012" max="1012" width="11.125" style="29" customWidth="1"/>
    <col min="1013" max="1013" width="9.5" style="29" customWidth="1"/>
    <col min="1014" max="1015" width="17.5" style="29" customWidth="1"/>
    <col min="1016" max="1016" width="1.875" style="29" customWidth="1"/>
    <col min="1017" max="1264" width="9.375" style="29"/>
    <col min="1265" max="1266" width="12.5" style="29" customWidth="1"/>
    <col min="1267" max="1267" width="18.875" style="29" customWidth="1"/>
    <col min="1268" max="1268" width="11.125" style="29" customWidth="1"/>
    <col min="1269" max="1269" width="9.5" style="29" customWidth="1"/>
    <col min="1270" max="1271" width="17.5" style="29" customWidth="1"/>
    <col min="1272" max="1272" width="1.875" style="29" customWidth="1"/>
    <col min="1273" max="1520" width="9.375" style="29"/>
    <col min="1521" max="1522" width="12.5" style="29" customWidth="1"/>
    <col min="1523" max="1523" width="18.875" style="29" customWidth="1"/>
    <col min="1524" max="1524" width="11.125" style="29" customWidth="1"/>
    <col min="1525" max="1525" width="9.5" style="29" customWidth="1"/>
    <col min="1526" max="1527" width="17.5" style="29" customWidth="1"/>
    <col min="1528" max="1528" width="1.875" style="29" customWidth="1"/>
    <col min="1529" max="1776" width="9.375" style="29"/>
    <col min="1777" max="1778" width="12.5" style="29" customWidth="1"/>
    <col min="1779" max="1779" width="18.875" style="29" customWidth="1"/>
    <col min="1780" max="1780" width="11.125" style="29" customWidth="1"/>
    <col min="1781" max="1781" width="9.5" style="29" customWidth="1"/>
    <col min="1782" max="1783" width="17.5" style="29" customWidth="1"/>
    <col min="1784" max="1784" width="1.875" style="29" customWidth="1"/>
    <col min="1785" max="2032" width="9.375" style="29"/>
    <col min="2033" max="2034" width="12.5" style="29" customWidth="1"/>
    <col min="2035" max="2035" width="18.875" style="29" customWidth="1"/>
    <col min="2036" max="2036" width="11.125" style="29" customWidth="1"/>
    <col min="2037" max="2037" width="9.5" style="29" customWidth="1"/>
    <col min="2038" max="2039" width="17.5" style="29" customWidth="1"/>
    <col min="2040" max="2040" width="1.875" style="29" customWidth="1"/>
    <col min="2041" max="2288" width="9.375" style="29"/>
    <col min="2289" max="2290" width="12.5" style="29" customWidth="1"/>
    <col min="2291" max="2291" width="18.875" style="29" customWidth="1"/>
    <col min="2292" max="2292" width="11.125" style="29" customWidth="1"/>
    <col min="2293" max="2293" width="9.5" style="29" customWidth="1"/>
    <col min="2294" max="2295" width="17.5" style="29" customWidth="1"/>
    <col min="2296" max="2296" width="1.875" style="29" customWidth="1"/>
    <col min="2297" max="2544" width="9.375" style="29"/>
    <col min="2545" max="2546" width="12.5" style="29" customWidth="1"/>
    <col min="2547" max="2547" width="18.875" style="29" customWidth="1"/>
    <col min="2548" max="2548" width="11.125" style="29" customWidth="1"/>
    <col min="2549" max="2549" width="9.5" style="29" customWidth="1"/>
    <col min="2550" max="2551" width="17.5" style="29" customWidth="1"/>
    <col min="2552" max="2552" width="1.875" style="29" customWidth="1"/>
    <col min="2553" max="2800" width="9.375" style="29"/>
    <col min="2801" max="2802" width="12.5" style="29" customWidth="1"/>
    <col min="2803" max="2803" width="18.875" style="29" customWidth="1"/>
    <col min="2804" max="2804" width="11.125" style="29" customWidth="1"/>
    <col min="2805" max="2805" width="9.5" style="29" customWidth="1"/>
    <col min="2806" max="2807" width="17.5" style="29" customWidth="1"/>
    <col min="2808" max="2808" width="1.875" style="29" customWidth="1"/>
    <col min="2809" max="3056" width="9.375" style="29"/>
    <col min="3057" max="3058" width="12.5" style="29" customWidth="1"/>
    <col min="3059" max="3059" width="18.875" style="29" customWidth="1"/>
    <col min="3060" max="3060" width="11.125" style="29" customWidth="1"/>
    <col min="3061" max="3061" width="9.5" style="29" customWidth="1"/>
    <col min="3062" max="3063" width="17.5" style="29" customWidth="1"/>
    <col min="3064" max="3064" width="1.875" style="29" customWidth="1"/>
    <col min="3065" max="3312" width="9.375" style="29"/>
    <col min="3313" max="3314" width="12.5" style="29" customWidth="1"/>
    <col min="3315" max="3315" width="18.875" style="29" customWidth="1"/>
    <col min="3316" max="3316" width="11.125" style="29" customWidth="1"/>
    <col min="3317" max="3317" width="9.5" style="29" customWidth="1"/>
    <col min="3318" max="3319" width="17.5" style="29" customWidth="1"/>
    <col min="3320" max="3320" width="1.875" style="29" customWidth="1"/>
    <col min="3321" max="3568" width="9.375" style="29"/>
    <col min="3569" max="3570" width="12.5" style="29" customWidth="1"/>
    <col min="3571" max="3571" width="18.875" style="29" customWidth="1"/>
    <col min="3572" max="3572" width="11.125" style="29" customWidth="1"/>
    <col min="3573" max="3573" width="9.5" style="29" customWidth="1"/>
    <col min="3574" max="3575" width="17.5" style="29" customWidth="1"/>
    <col min="3576" max="3576" width="1.875" style="29" customWidth="1"/>
    <col min="3577" max="3824" width="9.375" style="29"/>
    <col min="3825" max="3826" width="12.5" style="29" customWidth="1"/>
    <col min="3827" max="3827" width="18.875" style="29" customWidth="1"/>
    <col min="3828" max="3828" width="11.125" style="29" customWidth="1"/>
    <col min="3829" max="3829" width="9.5" style="29" customWidth="1"/>
    <col min="3830" max="3831" width="17.5" style="29" customWidth="1"/>
    <col min="3832" max="3832" width="1.875" style="29" customWidth="1"/>
    <col min="3833" max="4080" width="9.375" style="29"/>
    <col min="4081" max="4082" width="12.5" style="29" customWidth="1"/>
    <col min="4083" max="4083" width="18.875" style="29" customWidth="1"/>
    <col min="4084" max="4084" width="11.125" style="29" customWidth="1"/>
    <col min="4085" max="4085" width="9.5" style="29" customWidth="1"/>
    <col min="4086" max="4087" width="17.5" style="29" customWidth="1"/>
    <col min="4088" max="4088" width="1.875" style="29" customWidth="1"/>
    <col min="4089" max="4336" width="9.375" style="29"/>
    <col min="4337" max="4338" width="12.5" style="29" customWidth="1"/>
    <col min="4339" max="4339" width="18.875" style="29" customWidth="1"/>
    <col min="4340" max="4340" width="11.125" style="29" customWidth="1"/>
    <col min="4341" max="4341" width="9.5" style="29" customWidth="1"/>
    <col min="4342" max="4343" width="17.5" style="29" customWidth="1"/>
    <col min="4344" max="4344" width="1.875" style="29" customWidth="1"/>
    <col min="4345" max="4592" width="9.375" style="29"/>
    <col min="4593" max="4594" width="12.5" style="29" customWidth="1"/>
    <col min="4595" max="4595" width="18.875" style="29" customWidth="1"/>
    <col min="4596" max="4596" width="11.125" style="29" customWidth="1"/>
    <col min="4597" max="4597" width="9.5" style="29" customWidth="1"/>
    <col min="4598" max="4599" width="17.5" style="29" customWidth="1"/>
    <col min="4600" max="4600" width="1.875" style="29" customWidth="1"/>
    <col min="4601" max="4848" width="9.375" style="29"/>
    <col min="4849" max="4850" width="12.5" style="29" customWidth="1"/>
    <col min="4851" max="4851" width="18.875" style="29" customWidth="1"/>
    <col min="4852" max="4852" width="11.125" style="29" customWidth="1"/>
    <col min="4853" max="4853" width="9.5" style="29" customWidth="1"/>
    <col min="4854" max="4855" width="17.5" style="29" customWidth="1"/>
    <col min="4856" max="4856" width="1.875" style="29" customWidth="1"/>
    <col min="4857" max="5104" width="9.375" style="29"/>
    <col min="5105" max="5106" width="12.5" style="29" customWidth="1"/>
    <col min="5107" max="5107" width="18.875" style="29" customWidth="1"/>
    <col min="5108" max="5108" width="11.125" style="29" customWidth="1"/>
    <col min="5109" max="5109" width="9.5" style="29" customWidth="1"/>
    <col min="5110" max="5111" width="17.5" style="29" customWidth="1"/>
    <col min="5112" max="5112" width="1.875" style="29" customWidth="1"/>
    <col min="5113" max="5360" width="9.375" style="29"/>
    <col min="5361" max="5362" width="12.5" style="29" customWidth="1"/>
    <col min="5363" max="5363" width="18.875" style="29" customWidth="1"/>
    <col min="5364" max="5364" width="11.125" style="29" customWidth="1"/>
    <col min="5365" max="5365" width="9.5" style="29" customWidth="1"/>
    <col min="5366" max="5367" width="17.5" style="29" customWidth="1"/>
    <col min="5368" max="5368" width="1.875" style="29" customWidth="1"/>
    <col min="5369" max="5616" width="9.375" style="29"/>
    <col min="5617" max="5618" width="12.5" style="29" customWidth="1"/>
    <col min="5619" max="5619" width="18.875" style="29" customWidth="1"/>
    <col min="5620" max="5620" width="11.125" style="29" customWidth="1"/>
    <col min="5621" max="5621" width="9.5" style="29" customWidth="1"/>
    <col min="5622" max="5623" width="17.5" style="29" customWidth="1"/>
    <col min="5624" max="5624" width="1.875" style="29" customWidth="1"/>
    <col min="5625" max="5872" width="9.375" style="29"/>
    <col min="5873" max="5874" width="12.5" style="29" customWidth="1"/>
    <col min="5875" max="5875" width="18.875" style="29" customWidth="1"/>
    <col min="5876" max="5876" width="11.125" style="29" customWidth="1"/>
    <col min="5877" max="5877" width="9.5" style="29" customWidth="1"/>
    <col min="5878" max="5879" width="17.5" style="29" customWidth="1"/>
    <col min="5880" max="5880" width="1.875" style="29" customWidth="1"/>
    <col min="5881" max="6128" width="9.375" style="29"/>
    <col min="6129" max="6130" width="12.5" style="29" customWidth="1"/>
    <col min="6131" max="6131" width="18.875" style="29" customWidth="1"/>
    <col min="6132" max="6132" width="11.125" style="29" customWidth="1"/>
    <col min="6133" max="6133" width="9.5" style="29" customWidth="1"/>
    <col min="6134" max="6135" width="17.5" style="29" customWidth="1"/>
    <col min="6136" max="6136" width="1.875" style="29" customWidth="1"/>
    <col min="6137" max="6384" width="9.375" style="29"/>
    <col min="6385" max="6386" width="12.5" style="29" customWidth="1"/>
    <col min="6387" max="6387" width="18.875" style="29" customWidth="1"/>
    <col min="6388" max="6388" width="11.125" style="29" customWidth="1"/>
    <col min="6389" max="6389" width="9.5" style="29" customWidth="1"/>
    <col min="6390" max="6391" width="17.5" style="29" customWidth="1"/>
    <col min="6392" max="6392" width="1.875" style="29" customWidth="1"/>
    <col min="6393" max="6640" width="9.375" style="29"/>
    <col min="6641" max="6642" width="12.5" style="29" customWidth="1"/>
    <col min="6643" max="6643" width="18.875" style="29" customWidth="1"/>
    <col min="6644" max="6644" width="11.125" style="29" customWidth="1"/>
    <col min="6645" max="6645" width="9.5" style="29" customWidth="1"/>
    <col min="6646" max="6647" width="17.5" style="29" customWidth="1"/>
    <col min="6648" max="6648" width="1.875" style="29" customWidth="1"/>
    <col min="6649" max="6896" width="9.375" style="29"/>
    <col min="6897" max="6898" width="12.5" style="29" customWidth="1"/>
    <col min="6899" max="6899" width="18.875" style="29" customWidth="1"/>
    <col min="6900" max="6900" width="11.125" style="29" customWidth="1"/>
    <col min="6901" max="6901" width="9.5" style="29" customWidth="1"/>
    <col min="6902" max="6903" width="17.5" style="29" customWidth="1"/>
    <col min="6904" max="6904" width="1.875" style="29" customWidth="1"/>
    <col min="6905" max="7152" width="9.375" style="29"/>
    <col min="7153" max="7154" width="12.5" style="29" customWidth="1"/>
    <col min="7155" max="7155" width="18.875" style="29" customWidth="1"/>
    <col min="7156" max="7156" width="11.125" style="29" customWidth="1"/>
    <col min="7157" max="7157" width="9.5" style="29" customWidth="1"/>
    <col min="7158" max="7159" width="17.5" style="29" customWidth="1"/>
    <col min="7160" max="7160" width="1.875" style="29" customWidth="1"/>
    <col min="7161" max="7408" width="9.375" style="29"/>
    <col min="7409" max="7410" width="12.5" style="29" customWidth="1"/>
    <col min="7411" max="7411" width="18.875" style="29" customWidth="1"/>
    <col min="7412" max="7412" width="11.125" style="29" customWidth="1"/>
    <col min="7413" max="7413" width="9.5" style="29" customWidth="1"/>
    <col min="7414" max="7415" width="17.5" style="29" customWidth="1"/>
    <col min="7416" max="7416" width="1.875" style="29" customWidth="1"/>
    <col min="7417" max="7664" width="9.375" style="29"/>
    <col min="7665" max="7666" width="12.5" style="29" customWidth="1"/>
    <col min="7667" max="7667" width="18.875" style="29" customWidth="1"/>
    <col min="7668" max="7668" width="11.125" style="29" customWidth="1"/>
    <col min="7669" max="7669" width="9.5" style="29" customWidth="1"/>
    <col min="7670" max="7671" width="17.5" style="29" customWidth="1"/>
    <col min="7672" max="7672" width="1.875" style="29" customWidth="1"/>
    <col min="7673" max="7920" width="9.375" style="29"/>
    <col min="7921" max="7922" width="12.5" style="29" customWidth="1"/>
    <col min="7923" max="7923" width="18.875" style="29" customWidth="1"/>
    <col min="7924" max="7924" width="11.125" style="29" customWidth="1"/>
    <col min="7925" max="7925" width="9.5" style="29" customWidth="1"/>
    <col min="7926" max="7927" width="17.5" style="29" customWidth="1"/>
    <col min="7928" max="7928" width="1.875" style="29" customWidth="1"/>
    <col min="7929" max="8176" width="9.375" style="29"/>
    <col min="8177" max="8178" width="12.5" style="29" customWidth="1"/>
    <col min="8179" max="8179" width="18.875" style="29" customWidth="1"/>
    <col min="8180" max="8180" width="11.125" style="29" customWidth="1"/>
    <col min="8181" max="8181" width="9.5" style="29" customWidth="1"/>
    <col min="8182" max="8183" width="17.5" style="29" customWidth="1"/>
    <col min="8184" max="8184" width="1.875" style="29" customWidth="1"/>
    <col min="8185" max="8432" width="9.375" style="29"/>
    <col min="8433" max="8434" width="12.5" style="29" customWidth="1"/>
    <col min="8435" max="8435" width="18.875" style="29" customWidth="1"/>
    <col min="8436" max="8436" width="11.125" style="29" customWidth="1"/>
    <col min="8437" max="8437" width="9.5" style="29" customWidth="1"/>
    <col min="8438" max="8439" width="17.5" style="29" customWidth="1"/>
    <col min="8440" max="8440" width="1.875" style="29" customWidth="1"/>
    <col min="8441" max="8688" width="9.375" style="29"/>
    <col min="8689" max="8690" width="12.5" style="29" customWidth="1"/>
    <col min="8691" max="8691" width="18.875" style="29" customWidth="1"/>
    <col min="8692" max="8692" width="11.125" style="29" customWidth="1"/>
    <col min="8693" max="8693" width="9.5" style="29" customWidth="1"/>
    <col min="8694" max="8695" width="17.5" style="29" customWidth="1"/>
    <col min="8696" max="8696" width="1.875" style="29" customWidth="1"/>
    <col min="8697" max="8944" width="9.375" style="29"/>
    <col min="8945" max="8946" width="12.5" style="29" customWidth="1"/>
    <col min="8947" max="8947" width="18.875" style="29" customWidth="1"/>
    <col min="8948" max="8948" width="11.125" style="29" customWidth="1"/>
    <col min="8949" max="8949" width="9.5" style="29" customWidth="1"/>
    <col min="8950" max="8951" width="17.5" style="29" customWidth="1"/>
    <col min="8952" max="8952" width="1.875" style="29" customWidth="1"/>
    <col min="8953" max="9200" width="9.375" style="29"/>
    <col min="9201" max="9202" width="12.5" style="29" customWidth="1"/>
    <col min="9203" max="9203" width="18.875" style="29" customWidth="1"/>
    <col min="9204" max="9204" width="11.125" style="29" customWidth="1"/>
    <col min="9205" max="9205" width="9.5" style="29" customWidth="1"/>
    <col min="9206" max="9207" width="17.5" style="29" customWidth="1"/>
    <col min="9208" max="9208" width="1.875" style="29" customWidth="1"/>
    <col min="9209" max="9456" width="9.375" style="29"/>
    <col min="9457" max="9458" width="12.5" style="29" customWidth="1"/>
    <col min="9459" max="9459" width="18.875" style="29" customWidth="1"/>
    <col min="9460" max="9460" width="11.125" style="29" customWidth="1"/>
    <col min="9461" max="9461" width="9.5" style="29" customWidth="1"/>
    <col min="9462" max="9463" width="17.5" style="29" customWidth="1"/>
    <col min="9464" max="9464" width="1.875" style="29" customWidth="1"/>
    <col min="9465" max="9712" width="9.375" style="29"/>
    <col min="9713" max="9714" width="12.5" style="29" customWidth="1"/>
    <col min="9715" max="9715" width="18.875" style="29" customWidth="1"/>
    <col min="9716" max="9716" width="11.125" style="29" customWidth="1"/>
    <col min="9717" max="9717" width="9.5" style="29" customWidth="1"/>
    <col min="9718" max="9719" width="17.5" style="29" customWidth="1"/>
    <col min="9720" max="9720" width="1.875" style="29" customWidth="1"/>
    <col min="9721" max="9968" width="9.375" style="29"/>
    <col min="9969" max="9970" width="12.5" style="29" customWidth="1"/>
    <col min="9971" max="9971" width="18.875" style="29" customWidth="1"/>
    <col min="9972" max="9972" width="11.125" style="29" customWidth="1"/>
    <col min="9973" max="9973" width="9.5" style="29" customWidth="1"/>
    <col min="9974" max="9975" width="17.5" style="29" customWidth="1"/>
    <col min="9976" max="9976" width="1.875" style="29" customWidth="1"/>
    <col min="9977" max="10224" width="9.375" style="29"/>
    <col min="10225" max="10226" width="12.5" style="29" customWidth="1"/>
    <col min="10227" max="10227" width="18.875" style="29" customWidth="1"/>
    <col min="10228" max="10228" width="11.125" style="29" customWidth="1"/>
    <col min="10229" max="10229" width="9.5" style="29" customWidth="1"/>
    <col min="10230" max="10231" width="17.5" style="29" customWidth="1"/>
    <col min="10232" max="10232" width="1.875" style="29" customWidth="1"/>
    <col min="10233" max="10480" width="9.375" style="29"/>
    <col min="10481" max="10482" width="12.5" style="29" customWidth="1"/>
    <col min="10483" max="10483" width="18.875" style="29" customWidth="1"/>
    <col min="10484" max="10484" width="11.125" style="29" customWidth="1"/>
    <col min="10485" max="10485" width="9.5" style="29" customWidth="1"/>
    <col min="10486" max="10487" width="17.5" style="29" customWidth="1"/>
    <col min="10488" max="10488" width="1.875" style="29" customWidth="1"/>
    <col min="10489" max="10736" width="9.375" style="29"/>
    <col min="10737" max="10738" width="12.5" style="29" customWidth="1"/>
    <col min="10739" max="10739" width="18.875" style="29" customWidth="1"/>
    <col min="10740" max="10740" width="11.125" style="29" customWidth="1"/>
    <col min="10741" max="10741" width="9.5" style="29" customWidth="1"/>
    <col min="10742" max="10743" width="17.5" style="29" customWidth="1"/>
    <col min="10744" max="10744" width="1.875" style="29" customWidth="1"/>
    <col min="10745" max="10992" width="9.375" style="29"/>
    <col min="10993" max="10994" width="12.5" style="29" customWidth="1"/>
    <col min="10995" max="10995" width="18.875" style="29" customWidth="1"/>
    <col min="10996" max="10996" width="11.125" style="29" customWidth="1"/>
    <col min="10997" max="10997" width="9.5" style="29" customWidth="1"/>
    <col min="10998" max="10999" width="17.5" style="29" customWidth="1"/>
    <col min="11000" max="11000" width="1.875" style="29" customWidth="1"/>
    <col min="11001" max="11248" width="9.375" style="29"/>
    <col min="11249" max="11250" width="12.5" style="29" customWidth="1"/>
    <col min="11251" max="11251" width="18.875" style="29" customWidth="1"/>
    <col min="11252" max="11252" width="11.125" style="29" customWidth="1"/>
    <col min="11253" max="11253" width="9.5" style="29" customWidth="1"/>
    <col min="11254" max="11255" width="17.5" style="29" customWidth="1"/>
    <col min="11256" max="11256" width="1.875" style="29" customWidth="1"/>
    <col min="11257" max="11504" width="9.375" style="29"/>
    <col min="11505" max="11506" width="12.5" style="29" customWidth="1"/>
    <col min="11507" max="11507" width="18.875" style="29" customWidth="1"/>
    <col min="11508" max="11508" width="11.125" style="29" customWidth="1"/>
    <col min="11509" max="11509" width="9.5" style="29" customWidth="1"/>
    <col min="11510" max="11511" width="17.5" style="29" customWidth="1"/>
    <col min="11512" max="11512" width="1.875" style="29" customWidth="1"/>
    <col min="11513" max="11760" width="9.375" style="29"/>
    <col min="11761" max="11762" width="12.5" style="29" customWidth="1"/>
    <col min="11763" max="11763" width="18.875" style="29" customWidth="1"/>
    <col min="11764" max="11764" width="11.125" style="29" customWidth="1"/>
    <col min="11765" max="11765" width="9.5" style="29" customWidth="1"/>
    <col min="11766" max="11767" width="17.5" style="29" customWidth="1"/>
    <col min="11768" max="11768" width="1.875" style="29" customWidth="1"/>
    <col min="11769" max="12016" width="9.375" style="29"/>
    <col min="12017" max="12018" width="12.5" style="29" customWidth="1"/>
    <col min="12019" max="12019" width="18.875" style="29" customWidth="1"/>
    <col min="12020" max="12020" width="11.125" style="29" customWidth="1"/>
    <col min="12021" max="12021" width="9.5" style="29" customWidth="1"/>
    <col min="12022" max="12023" width="17.5" style="29" customWidth="1"/>
    <col min="12024" max="12024" width="1.875" style="29" customWidth="1"/>
    <col min="12025" max="12272" width="9.375" style="29"/>
    <col min="12273" max="12274" width="12.5" style="29" customWidth="1"/>
    <col min="12275" max="12275" width="18.875" style="29" customWidth="1"/>
    <col min="12276" max="12276" width="11.125" style="29" customWidth="1"/>
    <col min="12277" max="12277" width="9.5" style="29" customWidth="1"/>
    <col min="12278" max="12279" width="17.5" style="29" customWidth="1"/>
    <col min="12280" max="12280" width="1.875" style="29" customWidth="1"/>
    <col min="12281" max="12528" width="9.375" style="29"/>
    <col min="12529" max="12530" width="12.5" style="29" customWidth="1"/>
    <col min="12531" max="12531" width="18.875" style="29" customWidth="1"/>
    <col min="12532" max="12532" width="11.125" style="29" customWidth="1"/>
    <col min="12533" max="12533" width="9.5" style="29" customWidth="1"/>
    <col min="12534" max="12535" width="17.5" style="29" customWidth="1"/>
    <col min="12536" max="12536" width="1.875" style="29" customWidth="1"/>
    <col min="12537" max="12784" width="9.375" style="29"/>
    <col min="12785" max="12786" width="12.5" style="29" customWidth="1"/>
    <col min="12787" max="12787" width="18.875" style="29" customWidth="1"/>
    <col min="12788" max="12788" width="11.125" style="29" customWidth="1"/>
    <col min="12789" max="12789" width="9.5" style="29" customWidth="1"/>
    <col min="12790" max="12791" width="17.5" style="29" customWidth="1"/>
    <col min="12792" max="12792" width="1.875" style="29" customWidth="1"/>
    <col min="12793" max="13040" width="9.375" style="29"/>
    <col min="13041" max="13042" width="12.5" style="29" customWidth="1"/>
    <col min="13043" max="13043" width="18.875" style="29" customWidth="1"/>
    <col min="13044" max="13044" width="11.125" style="29" customWidth="1"/>
    <col min="13045" max="13045" width="9.5" style="29" customWidth="1"/>
    <col min="13046" max="13047" width="17.5" style="29" customWidth="1"/>
    <col min="13048" max="13048" width="1.875" style="29" customWidth="1"/>
    <col min="13049" max="13296" width="9.375" style="29"/>
    <col min="13297" max="13298" width="12.5" style="29" customWidth="1"/>
    <col min="13299" max="13299" width="18.875" style="29" customWidth="1"/>
    <col min="13300" max="13300" width="11.125" style="29" customWidth="1"/>
    <col min="13301" max="13301" width="9.5" style="29" customWidth="1"/>
    <col min="13302" max="13303" width="17.5" style="29" customWidth="1"/>
    <col min="13304" max="13304" width="1.875" style="29" customWidth="1"/>
    <col min="13305" max="13552" width="9.375" style="29"/>
    <col min="13553" max="13554" width="12.5" style="29" customWidth="1"/>
    <col min="13555" max="13555" width="18.875" style="29" customWidth="1"/>
    <col min="13556" max="13556" width="11.125" style="29" customWidth="1"/>
    <col min="13557" max="13557" width="9.5" style="29" customWidth="1"/>
    <col min="13558" max="13559" width="17.5" style="29" customWidth="1"/>
    <col min="13560" max="13560" width="1.875" style="29" customWidth="1"/>
    <col min="13561" max="13808" width="9.375" style="29"/>
    <col min="13809" max="13810" width="12.5" style="29" customWidth="1"/>
    <col min="13811" max="13811" width="18.875" style="29" customWidth="1"/>
    <col min="13812" max="13812" width="11.125" style="29" customWidth="1"/>
    <col min="13813" max="13813" width="9.5" style="29" customWidth="1"/>
    <col min="13814" max="13815" width="17.5" style="29" customWidth="1"/>
    <col min="13816" max="13816" width="1.875" style="29" customWidth="1"/>
    <col min="13817" max="14064" width="9.375" style="29"/>
    <col min="14065" max="14066" width="12.5" style="29" customWidth="1"/>
    <col min="14067" max="14067" width="18.875" style="29" customWidth="1"/>
    <col min="14068" max="14068" width="11.125" style="29" customWidth="1"/>
    <col min="14069" max="14069" width="9.5" style="29" customWidth="1"/>
    <col min="14070" max="14071" width="17.5" style="29" customWidth="1"/>
    <col min="14072" max="14072" width="1.875" style="29" customWidth="1"/>
    <col min="14073" max="14320" width="9.375" style="29"/>
    <col min="14321" max="14322" width="12.5" style="29" customWidth="1"/>
    <col min="14323" max="14323" width="18.875" style="29" customWidth="1"/>
    <col min="14324" max="14324" width="11.125" style="29" customWidth="1"/>
    <col min="14325" max="14325" width="9.5" style="29" customWidth="1"/>
    <col min="14326" max="14327" width="17.5" style="29" customWidth="1"/>
    <col min="14328" max="14328" width="1.875" style="29" customWidth="1"/>
    <col min="14329" max="14576" width="9.375" style="29"/>
    <col min="14577" max="14578" width="12.5" style="29" customWidth="1"/>
    <col min="14579" max="14579" width="18.875" style="29" customWidth="1"/>
    <col min="14580" max="14580" width="11.125" style="29" customWidth="1"/>
    <col min="14581" max="14581" width="9.5" style="29" customWidth="1"/>
    <col min="14582" max="14583" width="17.5" style="29" customWidth="1"/>
    <col min="14584" max="14584" width="1.875" style="29" customWidth="1"/>
    <col min="14585" max="14832" width="9.375" style="29"/>
    <col min="14833" max="14834" width="12.5" style="29" customWidth="1"/>
    <col min="14835" max="14835" width="18.875" style="29" customWidth="1"/>
    <col min="14836" max="14836" width="11.125" style="29" customWidth="1"/>
    <col min="14837" max="14837" width="9.5" style="29" customWidth="1"/>
    <col min="14838" max="14839" width="17.5" style="29" customWidth="1"/>
    <col min="14840" max="14840" width="1.875" style="29" customWidth="1"/>
    <col min="14841" max="15088" width="9.375" style="29"/>
    <col min="15089" max="15090" width="12.5" style="29" customWidth="1"/>
    <col min="15091" max="15091" width="18.875" style="29" customWidth="1"/>
    <col min="15092" max="15092" width="11.125" style="29" customWidth="1"/>
    <col min="15093" max="15093" width="9.5" style="29" customWidth="1"/>
    <col min="15094" max="15095" width="17.5" style="29" customWidth="1"/>
    <col min="15096" max="15096" width="1.875" style="29" customWidth="1"/>
    <col min="15097" max="15344" width="9.375" style="29"/>
    <col min="15345" max="15346" width="12.5" style="29" customWidth="1"/>
    <col min="15347" max="15347" width="18.875" style="29" customWidth="1"/>
    <col min="15348" max="15348" width="11.125" style="29" customWidth="1"/>
    <col min="15349" max="15349" width="9.5" style="29" customWidth="1"/>
    <col min="15350" max="15351" width="17.5" style="29" customWidth="1"/>
    <col min="15352" max="15352" width="1.875" style="29" customWidth="1"/>
    <col min="15353" max="15600" width="9.375" style="29"/>
    <col min="15601" max="15602" width="12.5" style="29" customWidth="1"/>
    <col min="15603" max="15603" width="18.875" style="29" customWidth="1"/>
    <col min="15604" max="15604" width="11.125" style="29" customWidth="1"/>
    <col min="15605" max="15605" width="9.5" style="29" customWidth="1"/>
    <col min="15606" max="15607" width="17.5" style="29" customWidth="1"/>
    <col min="15608" max="15608" width="1.875" style="29" customWidth="1"/>
    <col min="15609" max="15856" width="9.375" style="29"/>
    <col min="15857" max="15858" width="12.5" style="29" customWidth="1"/>
    <col min="15859" max="15859" width="18.875" style="29" customWidth="1"/>
    <col min="15860" max="15860" width="11.125" style="29" customWidth="1"/>
    <col min="15861" max="15861" width="9.5" style="29" customWidth="1"/>
    <col min="15862" max="15863" width="17.5" style="29" customWidth="1"/>
    <col min="15864" max="15864" width="1.875" style="29" customWidth="1"/>
    <col min="15865" max="16112" width="9.375" style="29"/>
    <col min="16113" max="16114" width="12.5" style="29" customWidth="1"/>
    <col min="16115" max="16115" width="18.875" style="29" customWidth="1"/>
    <col min="16116" max="16116" width="11.125" style="29" customWidth="1"/>
    <col min="16117" max="16117" width="9.5" style="29" customWidth="1"/>
    <col min="16118" max="16119" width="17.5" style="29" customWidth="1"/>
    <col min="16120" max="16120" width="1.875" style="29" customWidth="1"/>
    <col min="16121" max="16384" width="9.375" style="29"/>
  </cols>
  <sheetData>
    <row r="1" spans="2:5" x14ac:dyDescent="0.2">
      <c r="B1" s="49" t="str">
        <f>'المركز المالي'!B1</f>
        <v>شركة المقاييس الحيوية للتجارة</v>
      </c>
      <c r="C1" s="49"/>
      <c r="D1" s="49"/>
      <c r="E1" s="49"/>
    </row>
    <row r="2" spans="2:5" x14ac:dyDescent="0.2">
      <c r="B2" s="167" t="str">
        <f>'المركز المالي'!B2</f>
        <v>شركة ذات مسئولية محدودة</v>
      </c>
      <c r="C2" s="166"/>
      <c r="D2" s="166"/>
      <c r="E2" s="166"/>
    </row>
    <row r="3" spans="2:5" x14ac:dyDescent="0.2">
      <c r="B3" s="166" t="s">
        <v>222</v>
      </c>
    </row>
    <row r="4" spans="2:5" x14ac:dyDescent="0.2">
      <c r="B4" s="48" t="s">
        <v>22</v>
      </c>
      <c r="C4" s="30"/>
      <c r="D4" s="30"/>
      <c r="E4" s="30"/>
    </row>
    <row r="5" spans="2:5" x14ac:dyDescent="0.2">
      <c r="B5" s="166"/>
      <c r="C5" s="166"/>
      <c r="D5" s="166"/>
      <c r="E5" s="166"/>
    </row>
    <row r="6" spans="2:5" s="80" customFormat="1" x14ac:dyDescent="0.2">
      <c r="B6" s="111" t="s">
        <v>146</v>
      </c>
      <c r="C6" s="22" t="s">
        <v>209</v>
      </c>
      <c r="D6" s="106"/>
      <c r="E6" s="22" t="s">
        <v>185</v>
      </c>
    </row>
    <row r="7" spans="2:5" ht="30" customHeight="1" x14ac:dyDescent="0.2">
      <c r="B7" s="173" t="s">
        <v>178</v>
      </c>
      <c r="C7" s="17">
        <v>0</v>
      </c>
      <c r="D7" s="17"/>
      <c r="E7" s="17">
        <v>420164</v>
      </c>
    </row>
    <row r="8" spans="2:5" ht="30" customHeight="1" x14ac:dyDescent="0.2">
      <c r="B8" s="173" t="s">
        <v>176</v>
      </c>
      <c r="C8" s="17">
        <v>11795540</v>
      </c>
      <c r="D8" s="17"/>
      <c r="E8" s="17">
        <v>8239680</v>
      </c>
    </row>
    <row r="9" spans="2:5" ht="30" customHeight="1" x14ac:dyDescent="0.2">
      <c r="B9" s="173" t="s">
        <v>177</v>
      </c>
      <c r="C9" s="17">
        <v>158600</v>
      </c>
      <c r="D9" s="17"/>
      <c r="E9" s="17">
        <v>0</v>
      </c>
    </row>
    <row r="10" spans="2:5" ht="30" customHeight="1" thickBot="1" x14ac:dyDescent="0.25">
      <c r="B10" s="105"/>
      <c r="C10" s="68">
        <f>SUM(C7:C9)</f>
        <v>11954140</v>
      </c>
      <c r="D10" s="24"/>
      <c r="E10" s="68">
        <f>SUM(E7:E9)</f>
        <v>8659844</v>
      </c>
    </row>
    <row r="11" spans="2:5" s="80" customFormat="1" ht="21" thickTop="1" x14ac:dyDescent="0.2">
      <c r="B11" s="141"/>
      <c r="C11" s="24"/>
      <c r="D11" s="28"/>
    </row>
    <row r="12" spans="2:5" ht="27.75" customHeight="1" x14ac:dyDescent="0.2">
      <c r="B12" s="111" t="s">
        <v>147</v>
      </c>
      <c r="C12" s="22" t="s">
        <v>209</v>
      </c>
      <c r="D12" s="100"/>
      <c r="E12" s="22" t="s">
        <v>185</v>
      </c>
    </row>
    <row r="13" spans="2:5" ht="36" customHeight="1" x14ac:dyDescent="0.2">
      <c r="B13" s="173" t="s">
        <v>160</v>
      </c>
      <c r="C13" s="17">
        <v>1815421</v>
      </c>
      <c r="D13" s="17"/>
      <c r="E13" s="17">
        <v>1420928</v>
      </c>
    </row>
    <row r="14" spans="2:5" ht="36" customHeight="1" x14ac:dyDescent="0.2">
      <c r="B14" s="173" t="s">
        <v>89</v>
      </c>
      <c r="C14" s="17">
        <v>95065</v>
      </c>
      <c r="D14" s="17"/>
      <c r="E14" s="17">
        <v>74477</v>
      </c>
    </row>
    <row r="15" spans="2:5" ht="36" customHeight="1" x14ac:dyDescent="0.2">
      <c r="B15" s="173" t="s">
        <v>163</v>
      </c>
      <c r="C15" s="17">
        <v>83539</v>
      </c>
      <c r="D15" s="17"/>
      <c r="E15" s="17">
        <v>58408</v>
      </c>
    </row>
    <row r="16" spans="2:5" ht="36" customHeight="1" x14ac:dyDescent="0.2">
      <c r="B16" s="173" t="s">
        <v>173</v>
      </c>
      <c r="C16" s="17">
        <v>150131</v>
      </c>
      <c r="D16" s="17"/>
      <c r="E16" s="17">
        <v>62739</v>
      </c>
    </row>
    <row r="17" spans="2:5" ht="36" customHeight="1" x14ac:dyDescent="0.2">
      <c r="B17" s="173" t="s">
        <v>170</v>
      </c>
      <c r="C17" s="17">
        <v>265689</v>
      </c>
      <c r="D17" s="17"/>
      <c r="E17" s="17">
        <v>178731</v>
      </c>
    </row>
    <row r="18" spans="2:5" ht="36" customHeight="1" x14ac:dyDescent="0.2">
      <c r="B18" s="173" t="s">
        <v>175</v>
      </c>
      <c r="C18" s="17">
        <v>284500</v>
      </c>
      <c r="D18" s="17"/>
      <c r="E18" s="17">
        <v>228090</v>
      </c>
    </row>
    <row r="19" spans="2:5" ht="36" customHeight="1" x14ac:dyDescent="0.2">
      <c r="B19" s="173" t="s">
        <v>164</v>
      </c>
      <c r="C19" s="17">
        <v>50650</v>
      </c>
      <c r="D19" s="17"/>
      <c r="E19" s="17">
        <v>54250</v>
      </c>
    </row>
    <row r="20" spans="2:5" ht="36" customHeight="1" x14ac:dyDescent="0.2">
      <c r="B20" s="173" t="s">
        <v>172</v>
      </c>
      <c r="C20" s="17">
        <v>4264</v>
      </c>
      <c r="D20" s="17"/>
      <c r="E20" s="17">
        <v>4111</v>
      </c>
    </row>
    <row r="21" spans="2:5" ht="36.75" customHeight="1" thickBot="1" x14ac:dyDescent="0.25">
      <c r="B21" s="105"/>
      <c r="C21" s="68">
        <f>SUM(C13:C20)</f>
        <v>2749259</v>
      </c>
      <c r="D21" s="24"/>
      <c r="E21" s="68">
        <f>SUM(E13:E20)</f>
        <v>2081734</v>
      </c>
    </row>
    <row r="22" spans="2:5" ht="9.75" customHeight="1" thickTop="1" x14ac:dyDescent="0.2">
      <c r="D22" s="64"/>
    </row>
    <row r="23" spans="2:5" ht="24" customHeight="1" x14ac:dyDescent="0.2">
      <c r="D23" s="64"/>
    </row>
    <row r="24" spans="2:5" ht="39" customHeight="1" x14ac:dyDescent="0.2">
      <c r="D24" s="64"/>
    </row>
    <row r="25" spans="2:5" ht="19.5" customHeight="1" x14ac:dyDescent="0.2">
      <c r="D25" s="64"/>
    </row>
    <row r="26" spans="2:5" ht="11.25" customHeight="1" x14ac:dyDescent="0.2">
      <c r="D26" s="64"/>
    </row>
    <row r="27" spans="2:5" ht="11.25" customHeight="1" x14ac:dyDescent="0.2">
      <c r="B27" s="47"/>
      <c r="C27" s="47"/>
      <c r="D27" s="47"/>
      <c r="E27" s="47"/>
    </row>
    <row r="28" spans="2:5" x14ac:dyDescent="0.2">
      <c r="B28" s="216">
        <v>21</v>
      </c>
      <c r="C28" s="216"/>
      <c r="D28" s="216"/>
      <c r="E28" s="216"/>
    </row>
    <row r="29" spans="2:5" x14ac:dyDescent="0.2">
      <c r="B29" s="207"/>
      <c r="C29" s="207"/>
      <c r="D29" s="207"/>
      <c r="E29" s="207"/>
    </row>
  </sheetData>
  <customSheetViews>
    <customSheetView guid="{C4C54333-0C8B-484B-8210-F3D7E510C081}" scale="175" showGridLines="0" topLeftCell="A4">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1">
    <mergeCell ref="B28:E29"/>
  </mergeCells>
  <printOptions horizontalCentered="1"/>
  <pageMargins left="0.47244094488188981" right="0.47244094488188981" top="0.62992125984251968" bottom="0" header="0" footer="0"/>
  <pageSetup paperSize="9" firstPageNumber="5" orientation="portrait" useFirstPageNumber="1" r:id="rId2"/>
  <headerFooter alignWithMargins="0"/>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CEDFC"/>
  </sheetPr>
  <dimension ref="B1:G40"/>
  <sheetViews>
    <sheetView rightToLeft="1" topLeftCell="A31" zoomScale="115" zoomScaleNormal="115" zoomScaleSheetLayoutView="175" zoomScalePageLayoutView="90" workbookViewId="0">
      <selection activeCell="I28" sqref="I28"/>
    </sheetView>
  </sheetViews>
  <sheetFormatPr defaultColWidth="9.375" defaultRowHeight="20.25" x14ac:dyDescent="0.2"/>
  <cols>
    <col min="1" max="1" width="4.5" style="29" customWidth="1"/>
    <col min="2" max="2" width="45.125" style="29" customWidth="1"/>
    <col min="3" max="3" width="14.5" style="29" customWidth="1"/>
    <col min="4" max="4" width="2.5" style="29" customWidth="1"/>
    <col min="5" max="5" width="13.875" style="29" customWidth="1"/>
    <col min="6" max="6" width="1.75" style="29" customWidth="1"/>
    <col min="7" max="7" width="7.875" style="29" customWidth="1"/>
    <col min="8" max="248" width="9.375" style="29"/>
    <col min="249" max="250" width="12.5" style="29" customWidth="1"/>
    <col min="251" max="251" width="18.875" style="29" customWidth="1"/>
    <col min="252" max="252" width="11.125" style="29" customWidth="1"/>
    <col min="253" max="253" width="9.5" style="29" customWidth="1"/>
    <col min="254" max="255" width="17.5" style="29" customWidth="1"/>
    <col min="256" max="256" width="1.875" style="29" customWidth="1"/>
    <col min="257" max="504" width="9.375" style="29"/>
    <col min="505" max="506" width="12.5" style="29" customWidth="1"/>
    <col min="507" max="507" width="18.875" style="29" customWidth="1"/>
    <col min="508" max="508" width="11.125" style="29" customWidth="1"/>
    <col min="509" max="509" width="9.5" style="29" customWidth="1"/>
    <col min="510" max="511" width="17.5" style="29" customWidth="1"/>
    <col min="512" max="512" width="1.875" style="29" customWidth="1"/>
    <col min="513" max="760" width="9.375" style="29"/>
    <col min="761" max="762" width="12.5" style="29" customWidth="1"/>
    <col min="763" max="763" width="18.875" style="29" customWidth="1"/>
    <col min="764" max="764" width="11.125" style="29" customWidth="1"/>
    <col min="765" max="765" width="9.5" style="29" customWidth="1"/>
    <col min="766" max="767" width="17.5" style="29" customWidth="1"/>
    <col min="768" max="768" width="1.875" style="29" customWidth="1"/>
    <col min="769" max="1016" width="9.375" style="29"/>
    <col min="1017" max="1018" width="12.5" style="29" customWidth="1"/>
    <col min="1019" max="1019" width="18.875" style="29" customWidth="1"/>
    <col min="1020" max="1020" width="11.125" style="29" customWidth="1"/>
    <col min="1021" max="1021" width="9.5" style="29" customWidth="1"/>
    <col min="1022" max="1023" width="17.5" style="29" customWidth="1"/>
    <col min="1024" max="1024" width="1.875" style="29" customWidth="1"/>
    <col min="1025" max="1272" width="9.375" style="29"/>
    <col min="1273" max="1274" width="12.5" style="29" customWidth="1"/>
    <col min="1275" max="1275" width="18.875" style="29" customWidth="1"/>
    <col min="1276" max="1276" width="11.125" style="29" customWidth="1"/>
    <col min="1277" max="1277" width="9.5" style="29" customWidth="1"/>
    <col min="1278" max="1279" width="17.5" style="29" customWidth="1"/>
    <col min="1280" max="1280" width="1.875" style="29" customWidth="1"/>
    <col min="1281" max="1528" width="9.375" style="29"/>
    <col min="1529" max="1530" width="12.5" style="29" customWidth="1"/>
    <col min="1531" max="1531" width="18.875" style="29" customWidth="1"/>
    <col min="1532" max="1532" width="11.125" style="29" customWidth="1"/>
    <col min="1533" max="1533" width="9.5" style="29" customWidth="1"/>
    <col min="1534" max="1535" width="17.5" style="29" customWidth="1"/>
    <col min="1536" max="1536" width="1.875" style="29" customWidth="1"/>
    <col min="1537" max="1784" width="9.375" style="29"/>
    <col min="1785" max="1786" width="12.5" style="29" customWidth="1"/>
    <col min="1787" max="1787" width="18.875" style="29" customWidth="1"/>
    <col min="1788" max="1788" width="11.125" style="29" customWidth="1"/>
    <col min="1789" max="1789" width="9.5" style="29" customWidth="1"/>
    <col min="1790" max="1791" width="17.5" style="29" customWidth="1"/>
    <col min="1792" max="1792" width="1.875" style="29" customWidth="1"/>
    <col min="1793" max="2040" width="9.375" style="29"/>
    <col min="2041" max="2042" width="12.5" style="29" customWidth="1"/>
    <col min="2043" max="2043" width="18.875" style="29" customWidth="1"/>
    <col min="2044" max="2044" width="11.125" style="29" customWidth="1"/>
    <col min="2045" max="2045" width="9.5" style="29" customWidth="1"/>
    <col min="2046" max="2047" width="17.5" style="29" customWidth="1"/>
    <col min="2048" max="2048" width="1.875" style="29" customWidth="1"/>
    <col min="2049" max="2296" width="9.375" style="29"/>
    <col min="2297" max="2298" width="12.5" style="29" customWidth="1"/>
    <col min="2299" max="2299" width="18.875" style="29" customWidth="1"/>
    <col min="2300" max="2300" width="11.125" style="29" customWidth="1"/>
    <col min="2301" max="2301" width="9.5" style="29" customWidth="1"/>
    <col min="2302" max="2303" width="17.5" style="29" customWidth="1"/>
    <col min="2304" max="2304" width="1.875" style="29" customWidth="1"/>
    <col min="2305" max="2552" width="9.375" style="29"/>
    <col min="2553" max="2554" width="12.5" style="29" customWidth="1"/>
    <col min="2555" max="2555" width="18.875" style="29" customWidth="1"/>
    <col min="2556" max="2556" width="11.125" style="29" customWidth="1"/>
    <col min="2557" max="2557" width="9.5" style="29" customWidth="1"/>
    <col min="2558" max="2559" width="17.5" style="29" customWidth="1"/>
    <col min="2560" max="2560" width="1.875" style="29" customWidth="1"/>
    <col min="2561" max="2808" width="9.375" style="29"/>
    <col min="2809" max="2810" width="12.5" style="29" customWidth="1"/>
    <col min="2811" max="2811" width="18.875" style="29" customWidth="1"/>
    <col min="2812" max="2812" width="11.125" style="29" customWidth="1"/>
    <col min="2813" max="2813" width="9.5" style="29" customWidth="1"/>
    <col min="2814" max="2815" width="17.5" style="29" customWidth="1"/>
    <col min="2816" max="2816" width="1.875" style="29" customWidth="1"/>
    <col min="2817" max="3064" width="9.375" style="29"/>
    <col min="3065" max="3066" width="12.5" style="29" customWidth="1"/>
    <col min="3067" max="3067" width="18.875" style="29" customWidth="1"/>
    <col min="3068" max="3068" width="11.125" style="29" customWidth="1"/>
    <col min="3069" max="3069" width="9.5" style="29" customWidth="1"/>
    <col min="3070" max="3071" width="17.5" style="29" customWidth="1"/>
    <col min="3072" max="3072" width="1.875" style="29" customWidth="1"/>
    <col min="3073" max="3320" width="9.375" style="29"/>
    <col min="3321" max="3322" width="12.5" style="29" customWidth="1"/>
    <col min="3323" max="3323" width="18.875" style="29" customWidth="1"/>
    <col min="3324" max="3324" width="11.125" style="29" customWidth="1"/>
    <col min="3325" max="3325" width="9.5" style="29" customWidth="1"/>
    <col min="3326" max="3327" width="17.5" style="29" customWidth="1"/>
    <col min="3328" max="3328" width="1.875" style="29" customWidth="1"/>
    <col min="3329" max="3576" width="9.375" style="29"/>
    <col min="3577" max="3578" width="12.5" style="29" customWidth="1"/>
    <col min="3579" max="3579" width="18.875" style="29" customWidth="1"/>
    <col min="3580" max="3580" width="11.125" style="29" customWidth="1"/>
    <col min="3581" max="3581" width="9.5" style="29" customWidth="1"/>
    <col min="3582" max="3583" width="17.5" style="29" customWidth="1"/>
    <col min="3584" max="3584" width="1.875" style="29" customWidth="1"/>
    <col min="3585" max="3832" width="9.375" style="29"/>
    <col min="3833" max="3834" width="12.5" style="29" customWidth="1"/>
    <col min="3835" max="3835" width="18.875" style="29" customWidth="1"/>
    <col min="3836" max="3836" width="11.125" style="29" customWidth="1"/>
    <col min="3837" max="3837" width="9.5" style="29" customWidth="1"/>
    <col min="3838" max="3839" width="17.5" style="29" customWidth="1"/>
    <col min="3840" max="3840" width="1.875" style="29" customWidth="1"/>
    <col min="3841" max="4088" width="9.375" style="29"/>
    <col min="4089" max="4090" width="12.5" style="29" customWidth="1"/>
    <col min="4091" max="4091" width="18.875" style="29" customWidth="1"/>
    <col min="4092" max="4092" width="11.125" style="29" customWidth="1"/>
    <col min="4093" max="4093" width="9.5" style="29" customWidth="1"/>
    <col min="4094" max="4095" width="17.5" style="29" customWidth="1"/>
    <col min="4096" max="4096" width="1.875" style="29" customWidth="1"/>
    <col min="4097" max="4344" width="9.375" style="29"/>
    <col min="4345" max="4346" width="12.5" style="29" customWidth="1"/>
    <col min="4347" max="4347" width="18.875" style="29" customWidth="1"/>
    <col min="4348" max="4348" width="11.125" style="29" customWidth="1"/>
    <col min="4349" max="4349" width="9.5" style="29" customWidth="1"/>
    <col min="4350" max="4351" width="17.5" style="29" customWidth="1"/>
    <col min="4352" max="4352" width="1.875" style="29" customWidth="1"/>
    <col min="4353" max="4600" width="9.375" style="29"/>
    <col min="4601" max="4602" width="12.5" style="29" customWidth="1"/>
    <col min="4603" max="4603" width="18.875" style="29" customWidth="1"/>
    <col min="4604" max="4604" width="11.125" style="29" customWidth="1"/>
    <col min="4605" max="4605" width="9.5" style="29" customWidth="1"/>
    <col min="4606" max="4607" width="17.5" style="29" customWidth="1"/>
    <col min="4608" max="4608" width="1.875" style="29" customWidth="1"/>
    <col min="4609" max="4856" width="9.375" style="29"/>
    <col min="4857" max="4858" width="12.5" style="29" customWidth="1"/>
    <col min="4859" max="4859" width="18.875" style="29" customWidth="1"/>
    <col min="4860" max="4860" width="11.125" style="29" customWidth="1"/>
    <col min="4861" max="4861" width="9.5" style="29" customWidth="1"/>
    <col min="4862" max="4863" width="17.5" style="29" customWidth="1"/>
    <col min="4864" max="4864" width="1.875" style="29" customWidth="1"/>
    <col min="4865" max="5112" width="9.375" style="29"/>
    <col min="5113" max="5114" width="12.5" style="29" customWidth="1"/>
    <col min="5115" max="5115" width="18.875" style="29" customWidth="1"/>
    <col min="5116" max="5116" width="11.125" style="29" customWidth="1"/>
    <col min="5117" max="5117" width="9.5" style="29" customWidth="1"/>
    <col min="5118" max="5119" width="17.5" style="29" customWidth="1"/>
    <col min="5120" max="5120" width="1.875" style="29" customWidth="1"/>
    <col min="5121" max="5368" width="9.375" style="29"/>
    <col min="5369" max="5370" width="12.5" style="29" customWidth="1"/>
    <col min="5371" max="5371" width="18.875" style="29" customWidth="1"/>
    <col min="5372" max="5372" width="11.125" style="29" customWidth="1"/>
    <col min="5373" max="5373" width="9.5" style="29" customWidth="1"/>
    <col min="5374" max="5375" width="17.5" style="29" customWidth="1"/>
    <col min="5376" max="5376" width="1.875" style="29" customWidth="1"/>
    <col min="5377" max="5624" width="9.375" style="29"/>
    <col min="5625" max="5626" width="12.5" style="29" customWidth="1"/>
    <col min="5627" max="5627" width="18.875" style="29" customWidth="1"/>
    <col min="5628" max="5628" width="11.125" style="29" customWidth="1"/>
    <col min="5629" max="5629" width="9.5" style="29" customWidth="1"/>
    <col min="5630" max="5631" width="17.5" style="29" customWidth="1"/>
    <col min="5632" max="5632" width="1.875" style="29" customWidth="1"/>
    <col min="5633" max="5880" width="9.375" style="29"/>
    <col min="5881" max="5882" width="12.5" style="29" customWidth="1"/>
    <col min="5883" max="5883" width="18.875" style="29" customWidth="1"/>
    <col min="5884" max="5884" width="11.125" style="29" customWidth="1"/>
    <col min="5885" max="5885" width="9.5" style="29" customWidth="1"/>
    <col min="5886" max="5887" width="17.5" style="29" customWidth="1"/>
    <col min="5888" max="5888" width="1.875" style="29" customWidth="1"/>
    <col min="5889" max="6136" width="9.375" style="29"/>
    <col min="6137" max="6138" width="12.5" style="29" customWidth="1"/>
    <col min="6139" max="6139" width="18.875" style="29" customWidth="1"/>
    <col min="6140" max="6140" width="11.125" style="29" customWidth="1"/>
    <col min="6141" max="6141" width="9.5" style="29" customWidth="1"/>
    <col min="6142" max="6143" width="17.5" style="29" customWidth="1"/>
    <col min="6144" max="6144" width="1.875" style="29" customWidth="1"/>
    <col min="6145" max="6392" width="9.375" style="29"/>
    <col min="6393" max="6394" width="12.5" style="29" customWidth="1"/>
    <col min="6395" max="6395" width="18.875" style="29" customWidth="1"/>
    <col min="6396" max="6396" width="11.125" style="29" customWidth="1"/>
    <col min="6397" max="6397" width="9.5" style="29" customWidth="1"/>
    <col min="6398" max="6399" width="17.5" style="29" customWidth="1"/>
    <col min="6400" max="6400" width="1.875" style="29" customWidth="1"/>
    <col min="6401" max="6648" width="9.375" style="29"/>
    <col min="6649" max="6650" width="12.5" style="29" customWidth="1"/>
    <col min="6651" max="6651" width="18.875" style="29" customWidth="1"/>
    <col min="6652" max="6652" width="11.125" style="29" customWidth="1"/>
    <col min="6653" max="6653" width="9.5" style="29" customWidth="1"/>
    <col min="6654" max="6655" width="17.5" style="29" customWidth="1"/>
    <col min="6656" max="6656" width="1.875" style="29" customWidth="1"/>
    <col min="6657" max="6904" width="9.375" style="29"/>
    <col min="6905" max="6906" width="12.5" style="29" customWidth="1"/>
    <col min="6907" max="6907" width="18.875" style="29" customWidth="1"/>
    <col min="6908" max="6908" width="11.125" style="29" customWidth="1"/>
    <col min="6909" max="6909" width="9.5" style="29" customWidth="1"/>
    <col min="6910" max="6911" width="17.5" style="29" customWidth="1"/>
    <col min="6912" max="6912" width="1.875" style="29" customWidth="1"/>
    <col min="6913" max="7160" width="9.375" style="29"/>
    <col min="7161" max="7162" width="12.5" style="29" customWidth="1"/>
    <col min="7163" max="7163" width="18.875" style="29" customWidth="1"/>
    <col min="7164" max="7164" width="11.125" style="29" customWidth="1"/>
    <col min="7165" max="7165" width="9.5" style="29" customWidth="1"/>
    <col min="7166" max="7167" width="17.5" style="29" customWidth="1"/>
    <col min="7168" max="7168" width="1.875" style="29" customWidth="1"/>
    <col min="7169" max="7416" width="9.375" style="29"/>
    <col min="7417" max="7418" width="12.5" style="29" customWidth="1"/>
    <col min="7419" max="7419" width="18.875" style="29" customWidth="1"/>
    <col min="7420" max="7420" width="11.125" style="29" customWidth="1"/>
    <col min="7421" max="7421" width="9.5" style="29" customWidth="1"/>
    <col min="7422" max="7423" width="17.5" style="29" customWidth="1"/>
    <col min="7424" max="7424" width="1.875" style="29" customWidth="1"/>
    <col min="7425" max="7672" width="9.375" style="29"/>
    <col min="7673" max="7674" width="12.5" style="29" customWidth="1"/>
    <col min="7675" max="7675" width="18.875" style="29" customWidth="1"/>
    <col min="7676" max="7676" width="11.125" style="29" customWidth="1"/>
    <col min="7677" max="7677" width="9.5" style="29" customWidth="1"/>
    <col min="7678" max="7679" width="17.5" style="29" customWidth="1"/>
    <col min="7680" max="7680" width="1.875" style="29" customWidth="1"/>
    <col min="7681" max="7928" width="9.375" style="29"/>
    <col min="7929" max="7930" width="12.5" style="29" customWidth="1"/>
    <col min="7931" max="7931" width="18.875" style="29" customWidth="1"/>
    <col min="7932" max="7932" width="11.125" style="29" customWidth="1"/>
    <col min="7933" max="7933" width="9.5" style="29" customWidth="1"/>
    <col min="7934" max="7935" width="17.5" style="29" customWidth="1"/>
    <col min="7936" max="7936" width="1.875" style="29" customWidth="1"/>
    <col min="7937" max="8184" width="9.375" style="29"/>
    <col min="8185" max="8186" width="12.5" style="29" customWidth="1"/>
    <col min="8187" max="8187" width="18.875" style="29" customWidth="1"/>
    <col min="8188" max="8188" width="11.125" style="29" customWidth="1"/>
    <col min="8189" max="8189" width="9.5" style="29" customWidth="1"/>
    <col min="8190" max="8191" width="17.5" style="29" customWidth="1"/>
    <col min="8192" max="8192" width="1.875" style="29" customWidth="1"/>
    <col min="8193" max="8440" width="9.375" style="29"/>
    <col min="8441" max="8442" width="12.5" style="29" customWidth="1"/>
    <col min="8443" max="8443" width="18.875" style="29" customWidth="1"/>
    <col min="8444" max="8444" width="11.125" style="29" customWidth="1"/>
    <col min="8445" max="8445" width="9.5" style="29" customWidth="1"/>
    <col min="8446" max="8447" width="17.5" style="29" customWidth="1"/>
    <col min="8448" max="8448" width="1.875" style="29" customWidth="1"/>
    <col min="8449" max="8696" width="9.375" style="29"/>
    <col min="8697" max="8698" width="12.5" style="29" customWidth="1"/>
    <col min="8699" max="8699" width="18.875" style="29" customWidth="1"/>
    <col min="8700" max="8700" width="11.125" style="29" customWidth="1"/>
    <col min="8701" max="8701" width="9.5" style="29" customWidth="1"/>
    <col min="8702" max="8703" width="17.5" style="29" customWidth="1"/>
    <col min="8704" max="8704" width="1.875" style="29" customWidth="1"/>
    <col min="8705" max="8952" width="9.375" style="29"/>
    <col min="8953" max="8954" width="12.5" style="29" customWidth="1"/>
    <col min="8955" max="8955" width="18.875" style="29" customWidth="1"/>
    <col min="8956" max="8956" width="11.125" style="29" customWidth="1"/>
    <col min="8957" max="8957" width="9.5" style="29" customWidth="1"/>
    <col min="8958" max="8959" width="17.5" style="29" customWidth="1"/>
    <col min="8960" max="8960" width="1.875" style="29" customWidth="1"/>
    <col min="8961" max="9208" width="9.375" style="29"/>
    <col min="9209" max="9210" width="12.5" style="29" customWidth="1"/>
    <col min="9211" max="9211" width="18.875" style="29" customWidth="1"/>
    <col min="9212" max="9212" width="11.125" style="29" customWidth="1"/>
    <col min="9213" max="9213" width="9.5" style="29" customWidth="1"/>
    <col min="9214" max="9215" width="17.5" style="29" customWidth="1"/>
    <col min="9216" max="9216" width="1.875" style="29" customWidth="1"/>
    <col min="9217" max="9464" width="9.375" style="29"/>
    <col min="9465" max="9466" width="12.5" style="29" customWidth="1"/>
    <col min="9467" max="9467" width="18.875" style="29" customWidth="1"/>
    <col min="9468" max="9468" width="11.125" style="29" customWidth="1"/>
    <col min="9469" max="9469" width="9.5" style="29" customWidth="1"/>
    <col min="9470" max="9471" width="17.5" style="29" customWidth="1"/>
    <col min="9472" max="9472" width="1.875" style="29" customWidth="1"/>
    <col min="9473" max="9720" width="9.375" style="29"/>
    <col min="9721" max="9722" width="12.5" style="29" customWidth="1"/>
    <col min="9723" max="9723" width="18.875" style="29" customWidth="1"/>
    <col min="9724" max="9724" width="11.125" style="29" customWidth="1"/>
    <col min="9725" max="9725" width="9.5" style="29" customWidth="1"/>
    <col min="9726" max="9727" width="17.5" style="29" customWidth="1"/>
    <col min="9728" max="9728" width="1.875" style="29" customWidth="1"/>
    <col min="9729" max="9976" width="9.375" style="29"/>
    <col min="9977" max="9978" width="12.5" style="29" customWidth="1"/>
    <col min="9979" max="9979" width="18.875" style="29" customWidth="1"/>
    <col min="9980" max="9980" width="11.125" style="29" customWidth="1"/>
    <col min="9981" max="9981" width="9.5" style="29" customWidth="1"/>
    <col min="9982" max="9983" width="17.5" style="29" customWidth="1"/>
    <col min="9984" max="9984" width="1.875" style="29" customWidth="1"/>
    <col min="9985" max="10232" width="9.375" style="29"/>
    <col min="10233" max="10234" width="12.5" style="29" customWidth="1"/>
    <col min="10235" max="10235" width="18.875" style="29" customWidth="1"/>
    <col min="10236" max="10236" width="11.125" style="29" customWidth="1"/>
    <col min="10237" max="10237" width="9.5" style="29" customWidth="1"/>
    <col min="10238" max="10239" width="17.5" style="29" customWidth="1"/>
    <col min="10240" max="10240" width="1.875" style="29" customWidth="1"/>
    <col min="10241" max="10488" width="9.375" style="29"/>
    <col min="10489" max="10490" width="12.5" style="29" customWidth="1"/>
    <col min="10491" max="10491" width="18.875" style="29" customWidth="1"/>
    <col min="10492" max="10492" width="11.125" style="29" customWidth="1"/>
    <col min="10493" max="10493" width="9.5" style="29" customWidth="1"/>
    <col min="10494" max="10495" width="17.5" style="29" customWidth="1"/>
    <col min="10496" max="10496" width="1.875" style="29" customWidth="1"/>
    <col min="10497" max="10744" width="9.375" style="29"/>
    <col min="10745" max="10746" width="12.5" style="29" customWidth="1"/>
    <col min="10747" max="10747" width="18.875" style="29" customWidth="1"/>
    <col min="10748" max="10748" width="11.125" style="29" customWidth="1"/>
    <col min="10749" max="10749" width="9.5" style="29" customWidth="1"/>
    <col min="10750" max="10751" width="17.5" style="29" customWidth="1"/>
    <col min="10752" max="10752" width="1.875" style="29" customWidth="1"/>
    <col min="10753" max="11000" width="9.375" style="29"/>
    <col min="11001" max="11002" width="12.5" style="29" customWidth="1"/>
    <col min="11003" max="11003" width="18.875" style="29" customWidth="1"/>
    <col min="11004" max="11004" width="11.125" style="29" customWidth="1"/>
    <col min="11005" max="11005" width="9.5" style="29" customWidth="1"/>
    <col min="11006" max="11007" width="17.5" style="29" customWidth="1"/>
    <col min="11008" max="11008" width="1.875" style="29" customWidth="1"/>
    <col min="11009" max="11256" width="9.375" style="29"/>
    <col min="11257" max="11258" width="12.5" style="29" customWidth="1"/>
    <col min="11259" max="11259" width="18.875" style="29" customWidth="1"/>
    <col min="11260" max="11260" width="11.125" style="29" customWidth="1"/>
    <col min="11261" max="11261" width="9.5" style="29" customWidth="1"/>
    <col min="11262" max="11263" width="17.5" style="29" customWidth="1"/>
    <col min="11264" max="11264" width="1.875" style="29" customWidth="1"/>
    <col min="11265" max="11512" width="9.375" style="29"/>
    <col min="11513" max="11514" width="12.5" style="29" customWidth="1"/>
    <col min="11515" max="11515" width="18.875" style="29" customWidth="1"/>
    <col min="11516" max="11516" width="11.125" style="29" customWidth="1"/>
    <col min="11517" max="11517" width="9.5" style="29" customWidth="1"/>
    <col min="11518" max="11519" width="17.5" style="29" customWidth="1"/>
    <col min="11520" max="11520" width="1.875" style="29" customWidth="1"/>
    <col min="11521" max="11768" width="9.375" style="29"/>
    <col min="11769" max="11770" width="12.5" style="29" customWidth="1"/>
    <col min="11771" max="11771" width="18.875" style="29" customWidth="1"/>
    <col min="11772" max="11772" width="11.125" style="29" customWidth="1"/>
    <col min="11773" max="11773" width="9.5" style="29" customWidth="1"/>
    <col min="11774" max="11775" width="17.5" style="29" customWidth="1"/>
    <col min="11776" max="11776" width="1.875" style="29" customWidth="1"/>
    <col min="11777" max="12024" width="9.375" style="29"/>
    <col min="12025" max="12026" width="12.5" style="29" customWidth="1"/>
    <col min="12027" max="12027" width="18.875" style="29" customWidth="1"/>
    <col min="12028" max="12028" width="11.125" style="29" customWidth="1"/>
    <col min="12029" max="12029" width="9.5" style="29" customWidth="1"/>
    <col min="12030" max="12031" width="17.5" style="29" customWidth="1"/>
    <col min="12032" max="12032" width="1.875" style="29" customWidth="1"/>
    <col min="12033" max="12280" width="9.375" style="29"/>
    <col min="12281" max="12282" width="12.5" style="29" customWidth="1"/>
    <col min="12283" max="12283" width="18.875" style="29" customWidth="1"/>
    <col min="12284" max="12284" width="11.125" style="29" customWidth="1"/>
    <col min="12285" max="12285" width="9.5" style="29" customWidth="1"/>
    <col min="12286" max="12287" width="17.5" style="29" customWidth="1"/>
    <col min="12288" max="12288" width="1.875" style="29" customWidth="1"/>
    <col min="12289" max="12536" width="9.375" style="29"/>
    <col min="12537" max="12538" width="12.5" style="29" customWidth="1"/>
    <col min="12539" max="12539" width="18.875" style="29" customWidth="1"/>
    <col min="12540" max="12540" width="11.125" style="29" customWidth="1"/>
    <col min="12541" max="12541" width="9.5" style="29" customWidth="1"/>
    <col min="12542" max="12543" width="17.5" style="29" customWidth="1"/>
    <col min="12544" max="12544" width="1.875" style="29" customWidth="1"/>
    <col min="12545" max="12792" width="9.375" style="29"/>
    <col min="12793" max="12794" width="12.5" style="29" customWidth="1"/>
    <col min="12795" max="12795" width="18.875" style="29" customWidth="1"/>
    <col min="12796" max="12796" width="11.125" style="29" customWidth="1"/>
    <col min="12797" max="12797" width="9.5" style="29" customWidth="1"/>
    <col min="12798" max="12799" width="17.5" style="29" customWidth="1"/>
    <col min="12800" max="12800" width="1.875" style="29" customWidth="1"/>
    <col min="12801" max="13048" width="9.375" style="29"/>
    <col min="13049" max="13050" width="12.5" style="29" customWidth="1"/>
    <col min="13051" max="13051" width="18.875" style="29" customWidth="1"/>
    <col min="13052" max="13052" width="11.125" style="29" customWidth="1"/>
    <col min="13053" max="13053" width="9.5" style="29" customWidth="1"/>
    <col min="13054" max="13055" width="17.5" style="29" customWidth="1"/>
    <col min="13056" max="13056" width="1.875" style="29" customWidth="1"/>
    <col min="13057" max="13304" width="9.375" style="29"/>
    <col min="13305" max="13306" width="12.5" style="29" customWidth="1"/>
    <col min="13307" max="13307" width="18.875" style="29" customWidth="1"/>
    <col min="13308" max="13308" width="11.125" style="29" customWidth="1"/>
    <col min="13309" max="13309" width="9.5" style="29" customWidth="1"/>
    <col min="13310" max="13311" width="17.5" style="29" customWidth="1"/>
    <col min="13312" max="13312" width="1.875" style="29" customWidth="1"/>
    <col min="13313" max="13560" width="9.375" style="29"/>
    <col min="13561" max="13562" width="12.5" style="29" customWidth="1"/>
    <col min="13563" max="13563" width="18.875" style="29" customWidth="1"/>
    <col min="13564" max="13564" width="11.125" style="29" customWidth="1"/>
    <col min="13565" max="13565" width="9.5" style="29" customWidth="1"/>
    <col min="13566" max="13567" width="17.5" style="29" customWidth="1"/>
    <col min="13568" max="13568" width="1.875" style="29" customWidth="1"/>
    <col min="13569" max="13816" width="9.375" style="29"/>
    <col min="13817" max="13818" width="12.5" style="29" customWidth="1"/>
    <col min="13819" max="13819" width="18.875" style="29" customWidth="1"/>
    <col min="13820" max="13820" width="11.125" style="29" customWidth="1"/>
    <col min="13821" max="13821" width="9.5" style="29" customWidth="1"/>
    <col min="13822" max="13823" width="17.5" style="29" customWidth="1"/>
    <col min="13824" max="13824" width="1.875" style="29" customWidth="1"/>
    <col min="13825" max="14072" width="9.375" style="29"/>
    <col min="14073" max="14074" width="12.5" style="29" customWidth="1"/>
    <col min="14075" max="14075" width="18.875" style="29" customWidth="1"/>
    <col min="14076" max="14076" width="11.125" style="29" customWidth="1"/>
    <col min="14077" max="14077" width="9.5" style="29" customWidth="1"/>
    <col min="14078" max="14079" width="17.5" style="29" customWidth="1"/>
    <col min="14080" max="14080" width="1.875" style="29" customWidth="1"/>
    <col min="14081" max="14328" width="9.375" style="29"/>
    <col min="14329" max="14330" width="12.5" style="29" customWidth="1"/>
    <col min="14331" max="14331" width="18.875" style="29" customWidth="1"/>
    <col min="14332" max="14332" width="11.125" style="29" customWidth="1"/>
    <col min="14333" max="14333" width="9.5" style="29" customWidth="1"/>
    <col min="14334" max="14335" width="17.5" style="29" customWidth="1"/>
    <col min="14336" max="14336" width="1.875" style="29" customWidth="1"/>
    <col min="14337" max="14584" width="9.375" style="29"/>
    <col min="14585" max="14586" width="12.5" style="29" customWidth="1"/>
    <col min="14587" max="14587" width="18.875" style="29" customWidth="1"/>
    <col min="14588" max="14588" width="11.125" style="29" customWidth="1"/>
    <col min="14589" max="14589" width="9.5" style="29" customWidth="1"/>
    <col min="14590" max="14591" width="17.5" style="29" customWidth="1"/>
    <col min="14592" max="14592" width="1.875" style="29" customWidth="1"/>
    <col min="14593" max="14840" width="9.375" style="29"/>
    <col min="14841" max="14842" width="12.5" style="29" customWidth="1"/>
    <col min="14843" max="14843" width="18.875" style="29" customWidth="1"/>
    <col min="14844" max="14844" width="11.125" style="29" customWidth="1"/>
    <col min="14845" max="14845" width="9.5" style="29" customWidth="1"/>
    <col min="14846" max="14847" width="17.5" style="29" customWidth="1"/>
    <col min="14848" max="14848" width="1.875" style="29" customWidth="1"/>
    <col min="14849" max="15096" width="9.375" style="29"/>
    <col min="15097" max="15098" width="12.5" style="29" customWidth="1"/>
    <col min="15099" max="15099" width="18.875" style="29" customWidth="1"/>
    <col min="15100" max="15100" width="11.125" style="29" customWidth="1"/>
    <col min="15101" max="15101" width="9.5" style="29" customWidth="1"/>
    <col min="15102" max="15103" width="17.5" style="29" customWidth="1"/>
    <col min="15104" max="15104" width="1.875" style="29" customWidth="1"/>
    <col min="15105" max="15352" width="9.375" style="29"/>
    <col min="15353" max="15354" width="12.5" style="29" customWidth="1"/>
    <col min="15355" max="15355" width="18.875" style="29" customWidth="1"/>
    <col min="15356" max="15356" width="11.125" style="29" customWidth="1"/>
    <col min="15357" max="15357" width="9.5" style="29" customWidth="1"/>
    <col min="15358" max="15359" width="17.5" style="29" customWidth="1"/>
    <col min="15360" max="15360" width="1.875" style="29" customWidth="1"/>
    <col min="15361" max="15608" width="9.375" style="29"/>
    <col min="15609" max="15610" width="12.5" style="29" customWidth="1"/>
    <col min="15611" max="15611" width="18.875" style="29" customWidth="1"/>
    <col min="15612" max="15612" width="11.125" style="29" customWidth="1"/>
    <col min="15613" max="15613" width="9.5" style="29" customWidth="1"/>
    <col min="15614" max="15615" width="17.5" style="29" customWidth="1"/>
    <col min="15616" max="15616" width="1.875" style="29" customWidth="1"/>
    <col min="15617" max="15864" width="9.375" style="29"/>
    <col min="15865" max="15866" width="12.5" style="29" customWidth="1"/>
    <col min="15867" max="15867" width="18.875" style="29" customWidth="1"/>
    <col min="15868" max="15868" width="11.125" style="29" customWidth="1"/>
    <col min="15869" max="15869" width="9.5" style="29" customWidth="1"/>
    <col min="15870" max="15871" width="17.5" style="29" customWidth="1"/>
    <col min="15872" max="15872" width="1.875" style="29" customWidth="1"/>
    <col min="15873" max="16120" width="9.375" style="29"/>
    <col min="16121" max="16122" width="12.5" style="29" customWidth="1"/>
    <col min="16123" max="16123" width="18.875" style="29" customWidth="1"/>
    <col min="16124" max="16124" width="11.125" style="29" customWidth="1"/>
    <col min="16125" max="16125" width="9.5" style="29" customWidth="1"/>
    <col min="16126" max="16127" width="17.5" style="29" customWidth="1"/>
    <col min="16128" max="16128" width="1.875" style="29" customWidth="1"/>
    <col min="16129" max="16384" width="9.375" style="29"/>
  </cols>
  <sheetData>
    <row r="1" spans="2:7" x14ac:dyDescent="0.2">
      <c r="B1" s="49" t="str">
        <f>'المركز المالي'!B1</f>
        <v>شركة المقاييس الحيوية للتجارة</v>
      </c>
      <c r="E1" s="42"/>
      <c r="F1" s="42"/>
      <c r="G1" s="42"/>
    </row>
    <row r="2" spans="2:7" x14ac:dyDescent="0.2">
      <c r="B2" s="167" t="str">
        <f>'المركز المالي'!B2</f>
        <v>شركة ذات مسئولية محدودة</v>
      </c>
      <c r="E2" s="166"/>
      <c r="F2" s="175"/>
      <c r="G2" s="200"/>
    </row>
    <row r="3" spans="2:7" x14ac:dyDescent="0.2">
      <c r="B3" s="166" t="s">
        <v>222</v>
      </c>
      <c r="E3" s="42"/>
      <c r="F3" s="42"/>
      <c r="G3" s="42"/>
    </row>
    <row r="4" spans="2:7" x14ac:dyDescent="0.2">
      <c r="B4" s="48" t="s">
        <v>22</v>
      </c>
      <c r="C4" s="47"/>
      <c r="D4" s="69"/>
      <c r="E4" s="30"/>
      <c r="F4" s="175"/>
      <c r="G4" s="200"/>
    </row>
    <row r="5" spans="2:7" x14ac:dyDescent="0.2">
      <c r="B5" s="166"/>
      <c r="C5" s="166"/>
      <c r="D5" s="166"/>
      <c r="E5" s="166"/>
      <c r="F5" s="96"/>
      <c r="G5" s="96"/>
    </row>
    <row r="6" spans="2:7" x14ac:dyDescent="0.2">
      <c r="B6" s="105" t="s">
        <v>150</v>
      </c>
      <c r="C6" s="22" t="s">
        <v>209</v>
      </c>
      <c r="D6" s="100"/>
      <c r="E6" s="22" t="s">
        <v>185</v>
      </c>
      <c r="F6" s="71"/>
      <c r="G6" s="71"/>
    </row>
    <row r="7" spans="2:7" x14ac:dyDescent="0.2">
      <c r="B7" s="173" t="s">
        <v>162</v>
      </c>
      <c r="C7" s="17">
        <v>555829</v>
      </c>
      <c r="D7" s="17"/>
      <c r="E7" s="17">
        <v>636301</v>
      </c>
      <c r="F7" s="17"/>
      <c r="G7" s="17"/>
    </row>
    <row r="8" spans="2:7" x14ac:dyDescent="0.2">
      <c r="B8" s="173" t="s">
        <v>119</v>
      </c>
      <c r="C8" s="17">
        <v>100268</v>
      </c>
      <c r="D8" s="17"/>
      <c r="E8" s="17">
        <v>29322</v>
      </c>
      <c r="F8" s="17"/>
      <c r="G8" s="17"/>
    </row>
    <row r="9" spans="2:7" x14ac:dyDescent="0.2">
      <c r="B9" s="173" t="s">
        <v>207</v>
      </c>
      <c r="C9" s="17">
        <v>27022</v>
      </c>
      <c r="D9" s="17"/>
      <c r="E9" s="17">
        <v>21170</v>
      </c>
      <c r="F9" s="17"/>
      <c r="G9" s="17"/>
    </row>
    <row r="10" spans="2:7" x14ac:dyDescent="0.2">
      <c r="B10" s="173" t="s">
        <v>165</v>
      </c>
      <c r="C10" s="17">
        <v>18585</v>
      </c>
      <c r="D10" s="17"/>
      <c r="E10" s="17">
        <v>14958</v>
      </c>
      <c r="F10" s="17"/>
      <c r="G10" s="17"/>
    </row>
    <row r="11" spans="2:7" x14ac:dyDescent="0.2">
      <c r="B11" s="173" t="s">
        <v>171</v>
      </c>
      <c r="C11" s="17">
        <v>13068</v>
      </c>
      <c r="D11" s="17"/>
      <c r="E11" s="17">
        <v>10710</v>
      </c>
      <c r="F11" s="17"/>
      <c r="G11" s="17"/>
    </row>
    <row r="12" spans="2:7" x14ac:dyDescent="0.2">
      <c r="B12" s="173" t="s">
        <v>112</v>
      </c>
      <c r="C12" s="17">
        <v>162639</v>
      </c>
      <c r="D12" s="17"/>
      <c r="E12" s="17">
        <v>182821</v>
      </c>
      <c r="F12" s="17"/>
      <c r="G12" s="17"/>
    </row>
    <row r="13" spans="2:7" x14ac:dyDescent="0.2">
      <c r="B13" s="173" t="s">
        <v>107</v>
      </c>
      <c r="C13" s="17">
        <v>49151</v>
      </c>
      <c r="D13" s="17"/>
      <c r="E13" s="17">
        <v>57210</v>
      </c>
      <c r="F13" s="17"/>
      <c r="G13" s="17"/>
    </row>
    <row r="14" spans="2:7" x14ac:dyDescent="0.2">
      <c r="B14" s="173" t="s">
        <v>113</v>
      </c>
      <c r="C14" s="17">
        <v>287678</v>
      </c>
      <c r="D14" s="17"/>
      <c r="E14" s="17">
        <v>32904</v>
      </c>
      <c r="F14" s="17"/>
      <c r="G14" s="17"/>
    </row>
    <row r="15" spans="2:7" ht="21" thickBot="1" x14ac:dyDescent="0.25">
      <c r="B15" s="105"/>
      <c r="C15" s="68">
        <f>SUM(C7:C14)</f>
        <v>1214240</v>
      </c>
      <c r="D15" s="24"/>
      <c r="E15" s="68">
        <f>SUM(E7:E14)</f>
        <v>985396</v>
      </c>
    </row>
    <row r="16" spans="2:7" ht="21" thickTop="1" x14ac:dyDescent="0.2">
      <c r="B16" s="169"/>
      <c r="C16" s="95"/>
      <c r="D16" s="95"/>
      <c r="E16" s="120"/>
    </row>
    <row r="17" spans="2:7" x14ac:dyDescent="0.2">
      <c r="B17" s="105" t="s">
        <v>151</v>
      </c>
      <c r="C17" s="22" t="s">
        <v>209</v>
      </c>
      <c r="D17" s="100"/>
      <c r="E17" s="22" t="s">
        <v>185</v>
      </c>
      <c r="F17" s="71"/>
      <c r="G17" s="71"/>
    </row>
    <row r="18" spans="2:7" x14ac:dyDescent="0.2">
      <c r="B18" s="173" t="s">
        <v>104</v>
      </c>
      <c r="C18" s="17">
        <v>1333697</v>
      </c>
      <c r="D18" s="17"/>
      <c r="E18" s="17">
        <v>1267215</v>
      </c>
      <c r="F18" s="17"/>
      <c r="G18" s="17"/>
    </row>
    <row r="19" spans="2:7" x14ac:dyDescent="0.2">
      <c r="B19" s="173" t="s">
        <v>105</v>
      </c>
      <c r="C19" s="17">
        <v>159052</v>
      </c>
      <c r="D19" s="17"/>
      <c r="E19" s="17">
        <v>142386</v>
      </c>
      <c r="F19" s="17"/>
      <c r="G19" s="17"/>
    </row>
    <row r="20" spans="2:7" x14ac:dyDescent="0.2">
      <c r="B20" s="173" t="s">
        <v>87</v>
      </c>
      <c r="C20" s="17">
        <v>237522</v>
      </c>
      <c r="D20" s="17"/>
      <c r="E20" s="17">
        <v>229558</v>
      </c>
      <c r="F20" s="17"/>
      <c r="G20" s="17"/>
    </row>
    <row r="21" spans="2:7" x14ac:dyDescent="0.2">
      <c r="B21" s="173" t="s">
        <v>161</v>
      </c>
      <c r="C21" s="17">
        <v>94474</v>
      </c>
      <c r="D21" s="17"/>
      <c r="E21" s="17">
        <v>74014</v>
      </c>
      <c r="F21" s="17"/>
      <c r="G21" s="17"/>
    </row>
    <row r="22" spans="2:7" x14ac:dyDescent="0.2">
      <c r="B22" s="173" t="s">
        <v>168</v>
      </c>
      <c r="C22" s="17">
        <v>8813</v>
      </c>
      <c r="D22" s="17"/>
      <c r="E22" s="17">
        <v>5106</v>
      </c>
      <c r="F22" s="17"/>
      <c r="G22" s="17"/>
    </row>
    <row r="23" spans="2:7" x14ac:dyDescent="0.2">
      <c r="B23" s="173" t="s">
        <v>167</v>
      </c>
      <c r="C23" s="17">
        <v>55636</v>
      </c>
      <c r="D23" s="17"/>
      <c r="E23" s="17">
        <v>48836</v>
      </c>
      <c r="F23" s="17"/>
      <c r="G23" s="17"/>
    </row>
    <row r="24" spans="2:7" x14ac:dyDescent="0.2">
      <c r="B24" s="173" t="s">
        <v>88</v>
      </c>
      <c r="C24" s="17">
        <v>57759</v>
      </c>
      <c r="D24" s="17"/>
      <c r="E24" s="17">
        <v>51310</v>
      </c>
      <c r="F24" s="17"/>
      <c r="G24" s="17"/>
    </row>
    <row r="25" spans="2:7" x14ac:dyDescent="0.2">
      <c r="B25" s="173" t="s">
        <v>106</v>
      </c>
      <c r="C25" s="17">
        <v>56210</v>
      </c>
      <c r="D25" s="17"/>
      <c r="E25" s="17">
        <v>56100</v>
      </c>
      <c r="F25" s="17"/>
      <c r="G25" s="17"/>
    </row>
    <row r="26" spans="2:7" x14ac:dyDescent="0.2">
      <c r="B26" s="173" t="s">
        <v>166</v>
      </c>
      <c r="C26" s="17">
        <v>14580</v>
      </c>
      <c r="D26" s="17"/>
      <c r="E26" s="17">
        <v>6070</v>
      </c>
      <c r="F26" s="17"/>
      <c r="G26" s="17"/>
    </row>
    <row r="27" spans="2:7" x14ac:dyDescent="0.2">
      <c r="B27" s="173" t="s">
        <v>138</v>
      </c>
      <c r="C27" s="17">
        <v>27054</v>
      </c>
      <c r="D27" s="17"/>
      <c r="E27" s="17">
        <v>73569</v>
      </c>
      <c r="F27" s="17"/>
      <c r="G27" s="17"/>
    </row>
    <row r="28" spans="2:7" x14ac:dyDescent="0.2">
      <c r="B28" s="173" t="s">
        <v>108</v>
      </c>
      <c r="C28" s="17">
        <v>9068</v>
      </c>
      <c r="D28" s="17"/>
      <c r="E28" s="17">
        <v>6770</v>
      </c>
      <c r="F28" s="17"/>
      <c r="G28" s="17"/>
    </row>
    <row r="29" spans="2:7" x14ac:dyDescent="0.2">
      <c r="B29" s="173" t="s">
        <v>109</v>
      </c>
      <c r="C29" s="17">
        <v>2239</v>
      </c>
      <c r="D29" s="17"/>
      <c r="E29" s="17">
        <v>2313</v>
      </c>
      <c r="F29" s="17"/>
      <c r="G29" s="17"/>
    </row>
    <row r="30" spans="2:7" x14ac:dyDescent="0.2">
      <c r="B30" s="173" t="s">
        <v>110</v>
      </c>
      <c r="C30" s="17">
        <v>76900</v>
      </c>
      <c r="D30" s="17"/>
      <c r="E30" s="17">
        <v>32000</v>
      </c>
      <c r="F30" s="17"/>
      <c r="G30" s="17"/>
    </row>
    <row r="31" spans="2:7" x14ac:dyDescent="0.2">
      <c r="B31" s="173" t="s">
        <v>126</v>
      </c>
      <c r="C31" s="17">
        <v>0</v>
      </c>
      <c r="D31" s="17"/>
      <c r="E31" s="17">
        <v>60812</v>
      </c>
      <c r="F31" s="17"/>
      <c r="G31" s="17"/>
    </row>
    <row r="32" spans="2:7" x14ac:dyDescent="0.2">
      <c r="B32" s="173" t="s">
        <v>111</v>
      </c>
      <c r="C32" s="17">
        <v>23381</v>
      </c>
      <c r="D32" s="17"/>
      <c r="E32" s="17">
        <v>33096</v>
      </c>
      <c r="F32" s="17"/>
      <c r="G32" s="17"/>
    </row>
    <row r="33" spans="2:7" x14ac:dyDescent="0.2">
      <c r="B33" s="173" t="s">
        <v>180</v>
      </c>
      <c r="C33" s="17">
        <v>2873</v>
      </c>
      <c r="D33" s="17"/>
      <c r="E33" s="17">
        <v>8764</v>
      </c>
      <c r="F33" s="17"/>
      <c r="G33" s="17"/>
    </row>
    <row r="34" spans="2:7" x14ac:dyDescent="0.2">
      <c r="B34" s="173" t="s">
        <v>183</v>
      </c>
      <c r="C34" s="17">
        <v>104687</v>
      </c>
      <c r="D34" s="17"/>
      <c r="E34" s="17">
        <v>164104</v>
      </c>
      <c r="F34" s="17"/>
      <c r="G34" s="17"/>
    </row>
    <row r="35" spans="2:7" x14ac:dyDescent="0.2">
      <c r="B35" s="173" t="s">
        <v>169</v>
      </c>
      <c r="C35" s="17">
        <v>95374</v>
      </c>
      <c r="D35" s="17"/>
      <c r="E35" s="17">
        <v>11134</v>
      </c>
      <c r="F35" s="17"/>
      <c r="G35" s="17"/>
    </row>
    <row r="36" spans="2:7" ht="21" thickBot="1" x14ac:dyDescent="0.25">
      <c r="B36" s="105"/>
      <c r="C36" s="68">
        <f>SUM(C18:C35)</f>
        <v>2359319</v>
      </c>
      <c r="D36" s="24"/>
      <c r="E36" s="68">
        <f>SUM(E18:E35)</f>
        <v>2273157</v>
      </c>
    </row>
    <row r="37" spans="2:7" ht="11.45" customHeight="1" thickTop="1" x14ac:dyDescent="0.2">
      <c r="B37" s="105"/>
      <c r="C37" s="28"/>
      <c r="D37" s="24"/>
      <c r="E37" s="28"/>
    </row>
    <row r="38" spans="2:7" ht="27" customHeight="1" x14ac:dyDescent="0.2">
      <c r="B38" s="105"/>
      <c r="C38" s="28"/>
      <c r="D38" s="24"/>
      <c r="E38" s="28"/>
    </row>
    <row r="39" spans="2:7" x14ac:dyDescent="0.2">
      <c r="B39" s="216">
        <v>22</v>
      </c>
      <c r="C39" s="216"/>
      <c r="D39" s="216"/>
      <c r="E39" s="216"/>
      <c r="F39" s="174"/>
      <c r="G39" s="199"/>
    </row>
    <row r="40" spans="2:7" x14ac:dyDescent="0.2">
      <c r="B40" s="207"/>
      <c r="C40" s="207"/>
      <c r="D40" s="207"/>
      <c r="E40" s="207"/>
    </row>
  </sheetData>
  <mergeCells count="1">
    <mergeCell ref="B39:E40"/>
  </mergeCells>
  <printOptions horizontalCentered="1"/>
  <pageMargins left="0.47244094488188981" right="0.54" top="0.62992125984251968" bottom="0" header="0.19685039370078741" footer="0"/>
  <pageSetup paperSize="9" scale="95" firstPageNumber="5" orientation="portrait" useFirstPageNumber="1" r:id="rId1"/>
  <headerFooter alignWithMargins="0"/>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B1:H19"/>
  <sheetViews>
    <sheetView rightToLeft="1" zoomScale="90" zoomScaleNormal="90" workbookViewId="0">
      <selection activeCell="H13" sqref="H13"/>
    </sheetView>
  </sheetViews>
  <sheetFormatPr defaultColWidth="9" defaultRowHeight="20.25" x14ac:dyDescent="0.5"/>
  <cols>
    <col min="1" max="1" width="2.75" style="133" customWidth="1"/>
    <col min="2" max="2" width="43.375" style="133" customWidth="1"/>
    <col min="3" max="3" width="8.375" style="133" customWidth="1"/>
    <col min="4" max="4" width="20.125" style="133" customWidth="1"/>
    <col min="5" max="5" width="3.875" style="133" customWidth="1"/>
    <col min="6" max="7" width="2.75" style="133" customWidth="1"/>
    <col min="8" max="8" width="13.125" style="133" customWidth="1"/>
    <col min="9" max="16384" width="9" style="133"/>
  </cols>
  <sheetData>
    <row r="1" spans="2:8" s="29" customFormat="1" x14ac:dyDescent="0.2">
      <c r="B1" s="49" t="str">
        <f>'المركز المالي'!B1</f>
        <v>شركة المقاييس الحيوية للتجارة</v>
      </c>
      <c r="C1" s="49"/>
      <c r="D1" s="49"/>
      <c r="E1" s="49"/>
      <c r="F1" s="42"/>
      <c r="G1" s="49"/>
      <c r="H1" s="49"/>
    </row>
    <row r="2" spans="2:8" s="29" customFormat="1" x14ac:dyDescent="0.2">
      <c r="B2" s="167" t="s">
        <v>71</v>
      </c>
      <c r="C2" s="206"/>
      <c r="D2" s="194"/>
      <c r="E2" s="194"/>
      <c r="F2" s="166"/>
      <c r="G2" s="175"/>
      <c r="H2" s="175"/>
    </row>
    <row r="3" spans="2:8" s="29" customFormat="1" x14ac:dyDescent="0.2">
      <c r="B3" s="166" t="s">
        <v>222</v>
      </c>
      <c r="C3" s="205"/>
      <c r="D3" s="193"/>
      <c r="E3" s="193"/>
      <c r="F3" s="42"/>
    </row>
    <row r="4" spans="2:8" s="29" customFormat="1" x14ac:dyDescent="0.2">
      <c r="B4" s="48" t="s">
        <v>22</v>
      </c>
      <c r="C4" s="48"/>
      <c r="D4" s="48"/>
      <c r="E4" s="48"/>
      <c r="F4" s="69"/>
      <c r="G4" s="175"/>
      <c r="H4" s="175"/>
    </row>
    <row r="5" spans="2:8" s="29" customFormat="1" x14ac:dyDescent="0.2">
      <c r="B5" s="166"/>
      <c r="C5" s="205"/>
      <c r="D5" s="193"/>
      <c r="E5" s="193"/>
      <c r="F5" s="166"/>
      <c r="G5" s="175"/>
      <c r="H5" s="175"/>
    </row>
    <row r="6" spans="2:8" s="99" customFormat="1" x14ac:dyDescent="0.2">
      <c r="B6" s="97"/>
      <c r="C6" s="97"/>
      <c r="D6" s="97"/>
      <c r="E6" s="97"/>
      <c r="F6" s="98"/>
    </row>
    <row r="7" spans="2:8" s="99" customFormat="1" x14ac:dyDescent="0.2">
      <c r="B7" s="70" t="s">
        <v>191</v>
      </c>
      <c r="C7" s="70"/>
      <c r="D7" s="22" t="s">
        <v>209</v>
      </c>
      <c r="E7" s="70"/>
      <c r="F7" s="100"/>
      <c r="G7" s="62"/>
      <c r="H7" s="62"/>
    </row>
    <row r="8" spans="2:8" s="99" customFormat="1" x14ac:dyDescent="0.2">
      <c r="B8" s="101" t="s">
        <v>56</v>
      </c>
      <c r="C8" s="101"/>
      <c r="D8" s="18">
        <v>200000</v>
      </c>
      <c r="E8" s="101"/>
      <c r="G8" s="17"/>
      <c r="H8" s="17"/>
    </row>
    <row r="9" spans="2:8" s="99" customFormat="1" x14ac:dyDescent="0.2">
      <c r="B9" s="101" t="s">
        <v>70</v>
      </c>
      <c r="C9" s="101"/>
      <c r="D9" s="18">
        <v>60000</v>
      </c>
      <c r="E9" s="101"/>
      <c r="G9" s="17"/>
      <c r="H9" s="17"/>
    </row>
    <row r="10" spans="2:8" s="99" customFormat="1" x14ac:dyDescent="0.2">
      <c r="B10" s="101" t="s">
        <v>115</v>
      </c>
      <c r="C10" s="101"/>
      <c r="D10" s="18">
        <v>617065</v>
      </c>
      <c r="E10" s="101"/>
      <c r="G10" s="18"/>
      <c r="H10" s="18"/>
    </row>
    <row r="11" spans="2:8" s="99" customFormat="1" x14ac:dyDescent="0.2">
      <c r="B11" s="101" t="s">
        <v>189</v>
      </c>
      <c r="C11" s="101"/>
      <c r="D11" s="17">
        <f>-D14</f>
        <v>92178</v>
      </c>
      <c r="E11" s="101"/>
      <c r="F11" s="17"/>
      <c r="G11" s="17"/>
      <c r="H11" s="17"/>
    </row>
    <row r="12" spans="2:8" s="99" customFormat="1" x14ac:dyDescent="0.2">
      <c r="B12" s="101" t="s">
        <v>190</v>
      </c>
      <c r="C12" s="101"/>
      <c r="D12" s="63">
        <v>6230810</v>
      </c>
      <c r="E12" s="101"/>
      <c r="F12" s="17"/>
      <c r="G12" s="18"/>
      <c r="H12" s="18">
        <f>SUM(D8:D11)</f>
        <v>969243</v>
      </c>
    </row>
    <row r="13" spans="2:8" s="99" customFormat="1" x14ac:dyDescent="0.2">
      <c r="B13" s="102" t="s">
        <v>57</v>
      </c>
      <c r="C13" s="102"/>
      <c r="D13" s="18">
        <f>SUM(D8:D12)</f>
        <v>7200053</v>
      </c>
      <c r="E13" s="102"/>
      <c r="F13" s="17"/>
      <c r="G13" s="18"/>
      <c r="H13" s="18"/>
    </row>
    <row r="14" spans="2:8" s="99" customFormat="1" x14ac:dyDescent="0.2">
      <c r="B14" s="101" t="s">
        <v>58</v>
      </c>
      <c r="C14" s="101"/>
      <c r="D14" s="18">
        <v>-92178</v>
      </c>
      <c r="E14" s="101"/>
      <c r="F14" s="18"/>
      <c r="G14" s="18"/>
      <c r="H14" s="18"/>
    </row>
    <row r="15" spans="2:8" s="99" customFormat="1" x14ac:dyDescent="0.2">
      <c r="B15" s="101" t="s">
        <v>193</v>
      </c>
      <c r="C15" s="101"/>
      <c r="D15" s="94">
        <f>SUM(D13:D14)</f>
        <v>7107875</v>
      </c>
      <c r="E15" s="101"/>
      <c r="F15" s="18"/>
      <c r="G15" s="18"/>
      <c r="H15" s="18"/>
    </row>
    <row r="16" spans="2:8" s="99" customFormat="1" ht="29.45" customHeight="1" x14ac:dyDescent="0.2">
      <c r="B16" s="101" t="s">
        <v>224</v>
      </c>
      <c r="C16" s="101"/>
      <c r="D16" s="94">
        <f>D15*2.5%*365/354</f>
        <v>183218.5293079096</v>
      </c>
      <c r="E16" s="101"/>
      <c r="F16" s="17"/>
      <c r="G16" s="18"/>
      <c r="H16" s="18"/>
    </row>
    <row r="17" spans="2:8" s="99" customFormat="1" ht="21" thickBot="1" x14ac:dyDescent="0.25">
      <c r="B17" s="102" t="s">
        <v>59</v>
      </c>
      <c r="C17" s="102"/>
      <c r="D17" s="20">
        <f>D16</f>
        <v>183218.5293079096</v>
      </c>
      <c r="E17" s="102"/>
      <c r="F17" s="24"/>
      <c r="G17" s="28"/>
      <c r="H17" s="28"/>
    </row>
    <row r="18" spans="2:8" s="99" customFormat="1" ht="21" thickTop="1" x14ac:dyDescent="0.2">
      <c r="B18" s="97"/>
      <c r="C18" s="97"/>
      <c r="D18" s="98"/>
      <c r="E18" s="97"/>
      <c r="F18" s="98"/>
    </row>
    <row r="19" spans="2:8" s="29" customFormat="1" x14ac:dyDescent="0.2">
      <c r="B19" s="34"/>
      <c r="C19" s="34"/>
      <c r="D19" s="34"/>
      <c r="E19" s="34"/>
      <c r="F19" s="34"/>
      <c r="G19" s="34"/>
      <c r="H19" s="34"/>
    </row>
  </sheetData>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CEDFC"/>
  </sheetPr>
  <dimension ref="B1:J37"/>
  <sheetViews>
    <sheetView rightToLeft="1" view="pageLayout" topLeftCell="A21" zoomScale="90" zoomScaleNormal="90" zoomScaleSheetLayoutView="145" zoomScalePageLayoutView="90" workbookViewId="0">
      <selection activeCell="A31" sqref="A31:XFD31"/>
    </sheetView>
  </sheetViews>
  <sheetFormatPr defaultColWidth="9.375" defaultRowHeight="20.25" x14ac:dyDescent="0.2"/>
  <cols>
    <col min="1" max="1" width="2.75" style="29" customWidth="1"/>
    <col min="2" max="2" width="34.375" style="29" customWidth="1"/>
    <col min="3" max="3" width="10" style="29" customWidth="1"/>
    <col min="4" max="4" width="1.5" style="29" customWidth="1"/>
    <col min="5" max="5" width="15.375" style="169" customWidth="1"/>
    <col min="6" max="6" width="2" style="169" customWidth="1"/>
    <col min="7" max="7" width="12.125" style="169" customWidth="1"/>
    <col min="8" max="8" width="2.75" style="29" customWidth="1"/>
    <col min="9" max="238" width="9.375" style="29"/>
    <col min="239" max="239" width="12.5" style="29" customWidth="1"/>
    <col min="240" max="240" width="31.125" style="29" customWidth="1"/>
    <col min="241" max="241" width="4" style="29" customWidth="1"/>
    <col min="242" max="242" width="10" style="29" customWidth="1"/>
    <col min="243" max="243" width="1.375" style="29" customWidth="1"/>
    <col min="244" max="244" width="23" style="29" bestFit="1" customWidth="1"/>
    <col min="245" max="245" width="2.5" style="29" customWidth="1"/>
    <col min="246" max="246" width="23" style="29" bestFit="1" customWidth="1"/>
    <col min="247" max="247" width="0.5" style="29" customWidth="1"/>
    <col min="248" max="248" width="1.375" style="29" customWidth="1"/>
    <col min="249" max="249" width="2" style="29" customWidth="1"/>
    <col min="250" max="494" width="9.375" style="29"/>
    <col min="495" max="495" width="12.5" style="29" customWidth="1"/>
    <col min="496" max="496" width="31.125" style="29" customWidth="1"/>
    <col min="497" max="497" width="4" style="29" customWidth="1"/>
    <col min="498" max="498" width="10" style="29" customWidth="1"/>
    <col min="499" max="499" width="1.375" style="29" customWidth="1"/>
    <col min="500" max="500" width="23" style="29" bestFit="1" customWidth="1"/>
    <col min="501" max="501" width="2.5" style="29" customWidth="1"/>
    <col min="502" max="502" width="23" style="29" bestFit="1" customWidth="1"/>
    <col min="503" max="503" width="0.5" style="29" customWidth="1"/>
    <col min="504" max="504" width="1.375" style="29" customWidth="1"/>
    <col min="505" max="505" width="2" style="29" customWidth="1"/>
    <col min="506" max="750" width="9.375" style="29"/>
    <col min="751" max="751" width="12.5" style="29" customWidth="1"/>
    <col min="752" max="752" width="31.125" style="29" customWidth="1"/>
    <col min="753" max="753" width="4" style="29" customWidth="1"/>
    <col min="754" max="754" width="10" style="29" customWidth="1"/>
    <col min="755" max="755" width="1.375" style="29" customWidth="1"/>
    <col min="756" max="756" width="23" style="29" bestFit="1" customWidth="1"/>
    <col min="757" max="757" width="2.5" style="29" customWidth="1"/>
    <col min="758" max="758" width="23" style="29" bestFit="1" customWidth="1"/>
    <col min="759" max="759" width="0.5" style="29" customWidth="1"/>
    <col min="760" max="760" width="1.375" style="29" customWidth="1"/>
    <col min="761" max="761" width="2" style="29" customWidth="1"/>
    <col min="762" max="1006" width="9.375" style="29"/>
    <col min="1007" max="1007" width="12.5" style="29" customWidth="1"/>
    <col min="1008" max="1008" width="31.125" style="29" customWidth="1"/>
    <col min="1009" max="1009" width="4" style="29" customWidth="1"/>
    <col min="1010" max="1010" width="10" style="29" customWidth="1"/>
    <col min="1011" max="1011" width="1.375" style="29" customWidth="1"/>
    <col min="1012" max="1012" width="23" style="29" bestFit="1" customWidth="1"/>
    <col min="1013" max="1013" width="2.5" style="29" customWidth="1"/>
    <col min="1014" max="1014" width="23" style="29" bestFit="1" customWidth="1"/>
    <col min="1015" max="1015" width="0.5" style="29" customWidth="1"/>
    <col min="1016" max="1016" width="1.375" style="29" customWidth="1"/>
    <col min="1017" max="1017" width="2" style="29" customWidth="1"/>
    <col min="1018" max="1262" width="9.375" style="29"/>
    <col min="1263" max="1263" width="12.5" style="29" customWidth="1"/>
    <col min="1264" max="1264" width="31.125" style="29" customWidth="1"/>
    <col min="1265" max="1265" width="4" style="29" customWidth="1"/>
    <col min="1266" max="1266" width="10" style="29" customWidth="1"/>
    <col min="1267" max="1267" width="1.375" style="29" customWidth="1"/>
    <col min="1268" max="1268" width="23" style="29" bestFit="1" customWidth="1"/>
    <col min="1269" max="1269" width="2.5" style="29" customWidth="1"/>
    <col min="1270" max="1270" width="23" style="29" bestFit="1" customWidth="1"/>
    <col min="1271" max="1271" width="0.5" style="29" customWidth="1"/>
    <col min="1272" max="1272" width="1.375" style="29" customWidth="1"/>
    <col min="1273" max="1273" width="2" style="29" customWidth="1"/>
    <col min="1274" max="1518" width="9.375" style="29"/>
    <col min="1519" max="1519" width="12.5" style="29" customWidth="1"/>
    <col min="1520" max="1520" width="31.125" style="29" customWidth="1"/>
    <col min="1521" max="1521" width="4" style="29" customWidth="1"/>
    <col min="1522" max="1522" width="10" style="29" customWidth="1"/>
    <col min="1523" max="1523" width="1.375" style="29" customWidth="1"/>
    <col min="1524" max="1524" width="23" style="29" bestFit="1" customWidth="1"/>
    <col min="1525" max="1525" width="2.5" style="29" customWidth="1"/>
    <col min="1526" max="1526" width="23" style="29" bestFit="1" customWidth="1"/>
    <col min="1527" max="1527" width="0.5" style="29" customWidth="1"/>
    <col min="1528" max="1528" width="1.375" style="29" customWidth="1"/>
    <col min="1529" max="1529" width="2" style="29" customWidth="1"/>
    <col min="1530" max="1774" width="9.375" style="29"/>
    <col min="1775" max="1775" width="12.5" style="29" customWidth="1"/>
    <col min="1776" max="1776" width="31.125" style="29" customWidth="1"/>
    <col min="1777" max="1777" width="4" style="29" customWidth="1"/>
    <col min="1778" max="1778" width="10" style="29" customWidth="1"/>
    <col min="1779" max="1779" width="1.375" style="29" customWidth="1"/>
    <col min="1780" max="1780" width="23" style="29" bestFit="1" customWidth="1"/>
    <col min="1781" max="1781" width="2.5" style="29" customWidth="1"/>
    <col min="1782" max="1782" width="23" style="29" bestFit="1" customWidth="1"/>
    <col min="1783" max="1783" width="0.5" style="29" customWidth="1"/>
    <col min="1784" max="1784" width="1.375" style="29" customWidth="1"/>
    <col min="1785" max="1785" width="2" style="29" customWidth="1"/>
    <col min="1786" max="2030" width="9.375" style="29"/>
    <col min="2031" max="2031" width="12.5" style="29" customWidth="1"/>
    <col min="2032" max="2032" width="31.125" style="29" customWidth="1"/>
    <col min="2033" max="2033" width="4" style="29" customWidth="1"/>
    <col min="2034" max="2034" width="10" style="29" customWidth="1"/>
    <col min="2035" max="2035" width="1.375" style="29" customWidth="1"/>
    <col min="2036" max="2036" width="23" style="29" bestFit="1" customWidth="1"/>
    <col min="2037" max="2037" width="2.5" style="29" customWidth="1"/>
    <col min="2038" max="2038" width="23" style="29" bestFit="1" customWidth="1"/>
    <col min="2039" max="2039" width="0.5" style="29" customWidth="1"/>
    <col min="2040" max="2040" width="1.375" style="29" customWidth="1"/>
    <col min="2041" max="2041" width="2" style="29" customWidth="1"/>
    <col min="2042" max="2286" width="9.375" style="29"/>
    <col min="2287" max="2287" width="12.5" style="29" customWidth="1"/>
    <col min="2288" max="2288" width="31.125" style="29" customWidth="1"/>
    <col min="2289" max="2289" width="4" style="29" customWidth="1"/>
    <col min="2290" max="2290" width="10" style="29" customWidth="1"/>
    <col min="2291" max="2291" width="1.375" style="29" customWidth="1"/>
    <col min="2292" max="2292" width="23" style="29" bestFit="1" customWidth="1"/>
    <col min="2293" max="2293" width="2.5" style="29" customWidth="1"/>
    <col min="2294" max="2294" width="23" style="29" bestFit="1" customWidth="1"/>
    <col min="2295" max="2295" width="0.5" style="29" customWidth="1"/>
    <col min="2296" max="2296" width="1.375" style="29" customWidth="1"/>
    <col min="2297" max="2297" width="2" style="29" customWidth="1"/>
    <col min="2298" max="2542" width="9.375" style="29"/>
    <col min="2543" max="2543" width="12.5" style="29" customWidth="1"/>
    <col min="2544" max="2544" width="31.125" style="29" customWidth="1"/>
    <col min="2545" max="2545" width="4" style="29" customWidth="1"/>
    <col min="2546" max="2546" width="10" style="29" customWidth="1"/>
    <col min="2547" max="2547" width="1.375" style="29" customWidth="1"/>
    <col min="2548" max="2548" width="23" style="29" bestFit="1" customWidth="1"/>
    <col min="2549" max="2549" width="2.5" style="29" customWidth="1"/>
    <col min="2550" max="2550" width="23" style="29" bestFit="1" customWidth="1"/>
    <col min="2551" max="2551" width="0.5" style="29" customWidth="1"/>
    <col min="2552" max="2552" width="1.375" style="29" customWidth="1"/>
    <col min="2553" max="2553" width="2" style="29" customWidth="1"/>
    <col min="2554" max="2798" width="9.375" style="29"/>
    <col min="2799" max="2799" width="12.5" style="29" customWidth="1"/>
    <col min="2800" max="2800" width="31.125" style="29" customWidth="1"/>
    <col min="2801" max="2801" width="4" style="29" customWidth="1"/>
    <col min="2802" max="2802" width="10" style="29" customWidth="1"/>
    <col min="2803" max="2803" width="1.375" style="29" customWidth="1"/>
    <col min="2804" max="2804" width="23" style="29" bestFit="1" customWidth="1"/>
    <col min="2805" max="2805" width="2.5" style="29" customWidth="1"/>
    <col min="2806" max="2806" width="23" style="29" bestFit="1" customWidth="1"/>
    <col min="2807" max="2807" width="0.5" style="29" customWidth="1"/>
    <col min="2808" max="2808" width="1.375" style="29" customWidth="1"/>
    <col min="2809" max="2809" width="2" style="29" customWidth="1"/>
    <col min="2810" max="3054" width="9.375" style="29"/>
    <col min="3055" max="3055" width="12.5" style="29" customWidth="1"/>
    <col min="3056" max="3056" width="31.125" style="29" customWidth="1"/>
    <col min="3057" max="3057" width="4" style="29" customWidth="1"/>
    <col min="3058" max="3058" width="10" style="29" customWidth="1"/>
    <col min="3059" max="3059" width="1.375" style="29" customWidth="1"/>
    <col min="3060" max="3060" width="23" style="29" bestFit="1" customWidth="1"/>
    <col min="3061" max="3061" width="2.5" style="29" customWidth="1"/>
    <col min="3062" max="3062" width="23" style="29" bestFit="1" customWidth="1"/>
    <col min="3063" max="3063" width="0.5" style="29" customWidth="1"/>
    <col min="3064" max="3064" width="1.375" style="29" customWidth="1"/>
    <col min="3065" max="3065" width="2" style="29" customWidth="1"/>
    <col min="3066" max="3310" width="9.375" style="29"/>
    <col min="3311" max="3311" width="12.5" style="29" customWidth="1"/>
    <col min="3312" max="3312" width="31.125" style="29" customWidth="1"/>
    <col min="3313" max="3313" width="4" style="29" customWidth="1"/>
    <col min="3314" max="3314" width="10" style="29" customWidth="1"/>
    <col min="3315" max="3315" width="1.375" style="29" customWidth="1"/>
    <col min="3316" max="3316" width="23" style="29" bestFit="1" customWidth="1"/>
    <col min="3317" max="3317" width="2.5" style="29" customWidth="1"/>
    <col min="3318" max="3318" width="23" style="29" bestFit="1" customWidth="1"/>
    <col min="3319" max="3319" width="0.5" style="29" customWidth="1"/>
    <col min="3320" max="3320" width="1.375" style="29" customWidth="1"/>
    <col min="3321" max="3321" width="2" style="29" customWidth="1"/>
    <col min="3322" max="3566" width="9.375" style="29"/>
    <col min="3567" max="3567" width="12.5" style="29" customWidth="1"/>
    <col min="3568" max="3568" width="31.125" style="29" customWidth="1"/>
    <col min="3569" max="3569" width="4" style="29" customWidth="1"/>
    <col min="3570" max="3570" width="10" style="29" customWidth="1"/>
    <col min="3571" max="3571" width="1.375" style="29" customWidth="1"/>
    <col min="3572" max="3572" width="23" style="29" bestFit="1" customWidth="1"/>
    <col min="3573" max="3573" width="2.5" style="29" customWidth="1"/>
    <col min="3574" max="3574" width="23" style="29" bestFit="1" customWidth="1"/>
    <col min="3575" max="3575" width="0.5" style="29" customWidth="1"/>
    <col min="3576" max="3576" width="1.375" style="29" customWidth="1"/>
    <col min="3577" max="3577" width="2" style="29" customWidth="1"/>
    <col min="3578" max="3822" width="9.375" style="29"/>
    <col min="3823" max="3823" width="12.5" style="29" customWidth="1"/>
    <col min="3824" max="3824" width="31.125" style="29" customWidth="1"/>
    <col min="3825" max="3825" width="4" style="29" customWidth="1"/>
    <col min="3826" max="3826" width="10" style="29" customWidth="1"/>
    <col min="3827" max="3827" width="1.375" style="29" customWidth="1"/>
    <col min="3828" max="3828" width="23" style="29" bestFit="1" customWidth="1"/>
    <col min="3829" max="3829" width="2.5" style="29" customWidth="1"/>
    <col min="3830" max="3830" width="23" style="29" bestFit="1" customWidth="1"/>
    <col min="3831" max="3831" width="0.5" style="29" customWidth="1"/>
    <col min="3832" max="3832" width="1.375" style="29" customWidth="1"/>
    <col min="3833" max="3833" width="2" style="29" customWidth="1"/>
    <col min="3834" max="4078" width="9.375" style="29"/>
    <col min="4079" max="4079" width="12.5" style="29" customWidth="1"/>
    <col min="4080" max="4080" width="31.125" style="29" customWidth="1"/>
    <col min="4081" max="4081" width="4" style="29" customWidth="1"/>
    <col min="4082" max="4082" width="10" style="29" customWidth="1"/>
    <col min="4083" max="4083" width="1.375" style="29" customWidth="1"/>
    <col min="4084" max="4084" width="23" style="29" bestFit="1" customWidth="1"/>
    <col min="4085" max="4085" width="2.5" style="29" customWidth="1"/>
    <col min="4086" max="4086" width="23" style="29" bestFit="1" customWidth="1"/>
    <col min="4087" max="4087" width="0.5" style="29" customWidth="1"/>
    <col min="4088" max="4088" width="1.375" style="29" customWidth="1"/>
    <col min="4089" max="4089" width="2" style="29" customWidth="1"/>
    <col min="4090" max="4334" width="9.375" style="29"/>
    <col min="4335" max="4335" width="12.5" style="29" customWidth="1"/>
    <col min="4336" max="4336" width="31.125" style="29" customWidth="1"/>
    <col min="4337" max="4337" width="4" style="29" customWidth="1"/>
    <col min="4338" max="4338" width="10" style="29" customWidth="1"/>
    <col min="4339" max="4339" width="1.375" style="29" customWidth="1"/>
    <col min="4340" max="4340" width="23" style="29" bestFit="1" customWidth="1"/>
    <col min="4341" max="4341" width="2.5" style="29" customWidth="1"/>
    <col min="4342" max="4342" width="23" style="29" bestFit="1" customWidth="1"/>
    <col min="4343" max="4343" width="0.5" style="29" customWidth="1"/>
    <col min="4344" max="4344" width="1.375" style="29" customWidth="1"/>
    <col min="4345" max="4345" width="2" style="29" customWidth="1"/>
    <col min="4346" max="4590" width="9.375" style="29"/>
    <col min="4591" max="4591" width="12.5" style="29" customWidth="1"/>
    <col min="4592" max="4592" width="31.125" style="29" customWidth="1"/>
    <col min="4593" max="4593" width="4" style="29" customWidth="1"/>
    <col min="4594" max="4594" width="10" style="29" customWidth="1"/>
    <col min="4595" max="4595" width="1.375" style="29" customWidth="1"/>
    <col min="4596" max="4596" width="23" style="29" bestFit="1" customWidth="1"/>
    <col min="4597" max="4597" width="2.5" style="29" customWidth="1"/>
    <col min="4598" max="4598" width="23" style="29" bestFit="1" customWidth="1"/>
    <col min="4599" max="4599" width="0.5" style="29" customWidth="1"/>
    <col min="4600" max="4600" width="1.375" style="29" customWidth="1"/>
    <col min="4601" max="4601" width="2" style="29" customWidth="1"/>
    <col min="4602" max="4846" width="9.375" style="29"/>
    <col min="4847" max="4847" width="12.5" style="29" customWidth="1"/>
    <col min="4848" max="4848" width="31.125" style="29" customWidth="1"/>
    <col min="4849" max="4849" width="4" style="29" customWidth="1"/>
    <col min="4850" max="4850" width="10" style="29" customWidth="1"/>
    <col min="4851" max="4851" width="1.375" style="29" customWidth="1"/>
    <col min="4852" max="4852" width="23" style="29" bestFit="1" customWidth="1"/>
    <col min="4853" max="4853" width="2.5" style="29" customWidth="1"/>
    <col min="4854" max="4854" width="23" style="29" bestFit="1" customWidth="1"/>
    <col min="4855" max="4855" width="0.5" style="29" customWidth="1"/>
    <col min="4856" max="4856" width="1.375" style="29" customWidth="1"/>
    <col min="4857" max="4857" width="2" style="29" customWidth="1"/>
    <col min="4858" max="5102" width="9.375" style="29"/>
    <col min="5103" max="5103" width="12.5" style="29" customWidth="1"/>
    <col min="5104" max="5104" width="31.125" style="29" customWidth="1"/>
    <col min="5105" max="5105" width="4" style="29" customWidth="1"/>
    <col min="5106" max="5106" width="10" style="29" customWidth="1"/>
    <col min="5107" max="5107" width="1.375" style="29" customWidth="1"/>
    <col min="5108" max="5108" width="23" style="29" bestFit="1" customWidth="1"/>
    <col min="5109" max="5109" width="2.5" style="29" customWidth="1"/>
    <col min="5110" max="5110" width="23" style="29" bestFit="1" customWidth="1"/>
    <col min="5111" max="5111" width="0.5" style="29" customWidth="1"/>
    <col min="5112" max="5112" width="1.375" style="29" customWidth="1"/>
    <col min="5113" max="5113" width="2" style="29" customWidth="1"/>
    <col min="5114" max="5358" width="9.375" style="29"/>
    <col min="5359" max="5359" width="12.5" style="29" customWidth="1"/>
    <col min="5360" max="5360" width="31.125" style="29" customWidth="1"/>
    <col min="5361" max="5361" width="4" style="29" customWidth="1"/>
    <col min="5362" max="5362" width="10" style="29" customWidth="1"/>
    <col min="5363" max="5363" width="1.375" style="29" customWidth="1"/>
    <col min="5364" max="5364" width="23" style="29" bestFit="1" customWidth="1"/>
    <col min="5365" max="5365" width="2.5" style="29" customWidth="1"/>
    <col min="5366" max="5366" width="23" style="29" bestFit="1" customWidth="1"/>
    <col min="5367" max="5367" width="0.5" style="29" customWidth="1"/>
    <col min="5368" max="5368" width="1.375" style="29" customWidth="1"/>
    <col min="5369" max="5369" width="2" style="29" customWidth="1"/>
    <col min="5370" max="5614" width="9.375" style="29"/>
    <col min="5615" max="5615" width="12.5" style="29" customWidth="1"/>
    <col min="5616" max="5616" width="31.125" style="29" customWidth="1"/>
    <col min="5617" max="5617" width="4" style="29" customWidth="1"/>
    <col min="5618" max="5618" width="10" style="29" customWidth="1"/>
    <col min="5619" max="5619" width="1.375" style="29" customWidth="1"/>
    <col min="5620" max="5620" width="23" style="29" bestFit="1" customWidth="1"/>
    <col min="5621" max="5621" width="2.5" style="29" customWidth="1"/>
    <col min="5622" max="5622" width="23" style="29" bestFit="1" customWidth="1"/>
    <col min="5623" max="5623" width="0.5" style="29" customWidth="1"/>
    <col min="5624" max="5624" width="1.375" style="29" customWidth="1"/>
    <col min="5625" max="5625" width="2" style="29" customWidth="1"/>
    <col min="5626" max="5870" width="9.375" style="29"/>
    <col min="5871" max="5871" width="12.5" style="29" customWidth="1"/>
    <col min="5872" max="5872" width="31.125" style="29" customWidth="1"/>
    <col min="5873" max="5873" width="4" style="29" customWidth="1"/>
    <col min="5874" max="5874" width="10" style="29" customWidth="1"/>
    <col min="5875" max="5875" width="1.375" style="29" customWidth="1"/>
    <col min="5876" max="5876" width="23" style="29" bestFit="1" customWidth="1"/>
    <col min="5877" max="5877" width="2.5" style="29" customWidth="1"/>
    <col min="5878" max="5878" width="23" style="29" bestFit="1" customWidth="1"/>
    <col min="5879" max="5879" width="0.5" style="29" customWidth="1"/>
    <col min="5880" max="5880" width="1.375" style="29" customWidth="1"/>
    <col min="5881" max="5881" width="2" style="29" customWidth="1"/>
    <col min="5882" max="6126" width="9.375" style="29"/>
    <col min="6127" max="6127" width="12.5" style="29" customWidth="1"/>
    <col min="6128" max="6128" width="31.125" style="29" customWidth="1"/>
    <col min="6129" max="6129" width="4" style="29" customWidth="1"/>
    <col min="6130" max="6130" width="10" style="29" customWidth="1"/>
    <col min="6131" max="6131" width="1.375" style="29" customWidth="1"/>
    <col min="6132" max="6132" width="23" style="29" bestFit="1" customWidth="1"/>
    <col min="6133" max="6133" width="2.5" style="29" customWidth="1"/>
    <col min="6134" max="6134" width="23" style="29" bestFit="1" customWidth="1"/>
    <col min="6135" max="6135" width="0.5" style="29" customWidth="1"/>
    <col min="6136" max="6136" width="1.375" style="29" customWidth="1"/>
    <col min="6137" max="6137" width="2" style="29" customWidth="1"/>
    <col min="6138" max="6382" width="9.375" style="29"/>
    <col min="6383" max="6383" width="12.5" style="29" customWidth="1"/>
    <col min="6384" max="6384" width="31.125" style="29" customWidth="1"/>
    <col min="6385" max="6385" width="4" style="29" customWidth="1"/>
    <col min="6386" max="6386" width="10" style="29" customWidth="1"/>
    <col min="6387" max="6387" width="1.375" style="29" customWidth="1"/>
    <col min="6388" max="6388" width="23" style="29" bestFit="1" customWidth="1"/>
    <col min="6389" max="6389" width="2.5" style="29" customWidth="1"/>
    <col min="6390" max="6390" width="23" style="29" bestFit="1" customWidth="1"/>
    <col min="6391" max="6391" width="0.5" style="29" customWidth="1"/>
    <col min="6392" max="6392" width="1.375" style="29" customWidth="1"/>
    <col min="6393" max="6393" width="2" style="29" customWidth="1"/>
    <col min="6394" max="6638" width="9.375" style="29"/>
    <col min="6639" max="6639" width="12.5" style="29" customWidth="1"/>
    <col min="6640" max="6640" width="31.125" style="29" customWidth="1"/>
    <col min="6641" max="6641" width="4" style="29" customWidth="1"/>
    <col min="6642" max="6642" width="10" style="29" customWidth="1"/>
    <col min="6643" max="6643" width="1.375" style="29" customWidth="1"/>
    <col min="6644" max="6644" width="23" style="29" bestFit="1" customWidth="1"/>
    <col min="6645" max="6645" width="2.5" style="29" customWidth="1"/>
    <col min="6646" max="6646" width="23" style="29" bestFit="1" customWidth="1"/>
    <col min="6647" max="6647" width="0.5" style="29" customWidth="1"/>
    <col min="6648" max="6648" width="1.375" style="29" customWidth="1"/>
    <col min="6649" max="6649" width="2" style="29" customWidth="1"/>
    <col min="6650" max="6894" width="9.375" style="29"/>
    <col min="6895" max="6895" width="12.5" style="29" customWidth="1"/>
    <col min="6896" max="6896" width="31.125" style="29" customWidth="1"/>
    <col min="6897" max="6897" width="4" style="29" customWidth="1"/>
    <col min="6898" max="6898" width="10" style="29" customWidth="1"/>
    <col min="6899" max="6899" width="1.375" style="29" customWidth="1"/>
    <col min="6900" max="6900" width="23" style="29" bestFit="1" customWidth="1"/>
    <col min="6901" max="6901" width="2.5" style="29" customWidth="1"/>
    <col min="6902" max="6902" width="23" style="29" bestFit="1" customWidth="1"/>
    <col min="6903" max="6903" width="0.5" style="29" customWidth="1"/>
    <col min="6904" max="6904" width="1.375" style="29" customWidth="1"/>
    <col min="6905" max="6905" width="2" style="29" customWidth="1"/>
    <col min="6906" max="7150" width="9.375" style="29"/>
    <col min="7151" max="7151" width="12.5" style="29" customWidth="1"/>
    <col min="7152" max="7152" width="31.125" style="29" customWidth="1"/>
    <col min="7153" max="7153" width="4" style="29" customWidth="1"/>
    <col min="7154" max="7154" width="10" style="29" customWidth="1"/>
    <col min="7155" max="7155" width="1.375" style="29" customWidth="1"/>
    <col min="7156" max="7156" width="23" style="29" bestFit="1" customWidth="1"/>
    <col min="7157" max="7157" width="2.5" style="29" customWidth="1"/>
    <col min="7158" max="7158" width="23" style="29" bestFit="1" customWidth="1"/>
    <col min="7159" max="7159" width="0.5" style="29" customWidth="1"/>
    <col min="7160" max="7160" width="1.375" style="29" customWidth="1"/>
    <col min="7161" max="7161" width="2" style="29" customWidth="1"/>
    <col min="7162" max="7406" width="9.375" style="29"/>
    <col min="7407" max="7407" width="12.5" style="29" customWidth="1"/>
    <col min="7408" max="7408" width="31.125" style="29" customWidth="1"/>
    <col min="7409" max="7409" width="4" style="29" customWidth="1"/>
    <col min="7410" max="7410" width="10" style="29" customWidth="1"/>
    <col min="7411" max="7411" width="1.375" style="29" customWidth="1"/>
    <col min="7412" max="7412" width="23" style="29" bestFit="1" customWidth="1"/>
    <col min="7413" max="7413" width="2.5" style="29" customWidth="1"/>
    <col min="7414" max="7414" width="23" style="29" bestFit="1" customWidth="1"/>
    <col min="7415" max="7415" width="0.5" style="29" customWidth="1"/>
    <col min="7416" max="7416" width="1.375" style="29" customWidth="1"/>
    <col min="7417" max="7417" width="2" style="29" customWidth="1"/>
    <col min="7418" max="7662" width="9.375" style="29"/>
    <col min="7663" max="7663" width="12.5" style="29" customWidth="1"/>
    <col min="7664" max="7664" width="31.125" style="29" customWidth="1"/>
    <col min="7665" max="7665" width="4" style="29" customWidth="1"/>
    <col min="7666" max="7666" width="10" style="29" customWidth="1"/>
    <col min="7667" max="7667" width="1.375" style="29" customWidth="1"/>
    <col min="7668" max="7668" width="23" style="29" bestFit="1" customWidth="1"/>
    <col min="7669" max="7669" width="2.5" style="29" customWidth="1"/>
    <col min="7670" max="7670" width="23" style="29" bestFit="1" customWidth="1"/>
    <col min="7671" max="7671" width="0.5" style="29" customWidth="1"/>
    <col min="7672" max="7672" width="1.375" style="29" customWidth="1"/>
    <col min="7673" max="7673" width="2" style="29" customWidth="1"/>
    <col min="7674" max="7918" width="9.375" style="29"/>
    <col min="7919" max="7919" width="12.5" style="29" customWidth="1"/>
    <col min="7920" max="7920" width="31.125" style="29" customWidth="1"/>
    <col min="7921" max="7921" width="4" style="29" customWidth="1"/>
    <col min="7922" max="7922" width="10" style="29" customWidth="1"/>
    <col min="7923" max="7923" width="1.375" style="29" customWidth="1"/>
    <col min="7924" max="7924" width="23" style="29" bestFit="1" customWidth="1"/>
    <col min="7925" max="7925" width="2.5" style="29" customWidth="1"/>
    <col min="7926" max="7926" width="23" style="29" bestFit="1" customWidth="1"/>
    <col min="7927" max="7927" width="0.5" style="29" customWidth="1"/>
    <col min="7928" max="7928" width="1.375" style="29" customWidth="1"/>
    <col min="7929" max="7929" width="2" style="29" customWidth="1"/>
    <col min="7930" max="8174" width="9.375" style="29"/>
    <col min="8175" max="8175" width="12.5" style="29" customWidth="1"/>
    <col min="8176" max="8176" width="31.125" style="29" customWidth="1"/>
    <col min="8177" max="8177" width="4" style="29" customWidth="1"/>
    <col min="8178" max="8178" width="10" style="29" customWidth="1"/>
    <col min="8179" max="8179" width="1.375" style="29" customWidth="1"/>
    <col min="8180" max="8180" width="23" style="29" bestFit="1" customWidth="1"/>
    <col min="8181" max="8181" width="2.5" style="29" customWidth="1"/>
    <col min="8182" max="8182" width="23" style="29" bestFit="1" customWidth="1"/>
    <col min="8183" max="8183" width="0.5" style="29" customWidth="1"/>
    <col min="8184" max="8184" width="1.375" style="29" customWidth="1"/>
    <col min="8185" max="8185" width="2" style="29" customWidth="1"/>
    <col min="8186" max="8430" width="9.375" style="29"/>
    <col min="8431" max="8431" width="12.5" style="29" customWidth="1"/>
    <col min="8432" max="8432" width="31.125" style="29" customWidth="1"/>
    <col min="8433" max="8433" width="4" style="29" customWidth="1"/>
    <col min="8434" max="8434" width="10" style="29" customWidth="1"/>
    <col min="8435" max="8435" width="1.375" style="29" customWidth="1"/>
    <col min="8436" max="8436" width="23" style="29" bestFit="1" customWidth="1"/>
    <col min="8437" max="8437" width="2.5" style="29" customWidth="1"/>
    <col min="8438" max="8438" width="23" style="29" bestFit="1" customWidth="1"/>
    <col min="8439" max="8439" width="0.5" style="29" customWidth="1"/>
    <col min="8440" max="8440" width="1.375" style="29" customWidth="1"/>
    <col min="8441" max="8441" width="2" style="29" customWidth="1"/>
    <col min="8442" max="8686" width="9.375" style="29"/>
    <col min="8687" max="8687" width="12.5" style="29" customWidth="1"/>
    <col min="8688" max="8688" width="31.125" style="29" customWidth="1"/>
    <col min="8689" max="8689" width="4" style="29" customWidth="1"/>
    <col min="8690" max="8690" width="10" style="29" customWidth="1"/>
    <col min="8691" max="8691" width="1.375" style="29" customWidth="1"/>
    <col min="8692" max="8692" width="23" style="29" bestFit="1" customWidth="1"/>
    <col min="8693" max="8693" width="2.5" style="29" customWidth="1"/>
    <col min="8694" max="8694" width="23" style="29" bestFit="1" customWidth="1"/>
    <col min="8695" max="8695" width="0.5" style="29" customWidth="1"/>
    <col min="8696" max="8696" width="1.375" style="29" customWidth="1"/>
    <col min="8697" max="8697" width="2" style="29" customWidth="1"/>
    <col min="8698" max="8942" width="9.375" style="29"/>
    <col min="8943" max="8943" width="12.5" style="29" customWidth="1"/>
    <col min="8944" max="8944" width="31.125" style="29" customWidth="1"/>
    <col min="8945" max="8945" width="4" style="29" customWidth="1"/>
    <col min="8946" max="8946" width="10" style="29" customWidth="1"/>
    <col min="8947" max="8947" width="1.375" style="29" customWidth="1"/>
    <col min="8948" max="8948" width="23" style="29" bestFit="1" customWidth="1"/>
    <col min="8949" max="8949" width="2.5" style="29" customWidth="1"/>
    <col min="8950" max="8950" width="23" style="29" bestFit="1" customWidth="1"/>
    <col min="8951" max="8951" width="0.5" style="29" customWidth="1"/>
    <col min="8952" max="8952" width="1.375" style="29" customWidth="1"/>
    <col min="8953" max="8953" width="2" style="29" customWidth="1"/>
    <col min="8954" max="9198" width="9.375" style="29"/>
    <col min="9199" max="9199" width="12.5" style="29" customWidth="1"/>
    <col min="9200" max="9200" width="31.125" style="29" customWidth="1"/>
    <col min="9201" max="9201" width="4" style="29" customWidth="1"/>
    <col min="9202" max="9202" width="10" style="29" customWidth="1"/>
    <col min="9203" max="9203" width="1.375" style="29" customWidth="1"/>
    <col min="9204" max="9204" width="23" style="29" bestFit="1" customWidth="1"/>
    <col min="9205" max="9205" width="2.5" style="29" customWidth="1"/>
    <col min="9206" max="9206" width="23" style="29" bestFit="1" customWidth="1"/>
    <col min="9207" max="9207" width="0.5" style="29" customWidth="1"/>
    <col min="9208" max="9208" width="1.375" style="29" customWidth="1"/>
    <col min="9209" max="9209" width="2" style="29" customWidth="1"/>
    <col min="9210" max="9454" width="9.375" style="29"/>
    <col min="9455" max="9455" width="12.5" style="29" customWidth="1"/>
    <col min="9456" max="9456" width="31.125" style="29" customWidth="1"/>
    <col min="9457" max="9457" width="4" style="29" customWidth="1"/>
    <col min="9458" max="9458" width="10" style="29" customWidth="1"/>
    <col min="9459" max="9459" width="1.375" style="29" customWidth="1"/>
    <col min="9460" max="9460" width="23" style="29" bestFit="1" customWidth="1"/>
    <col min="9461" max="9461" width="2.5" style="29" customWidth="1"/>
    <col min="9462" max="9462" width="23" style="29" bestFit="1" customWidth="1"/>
    <col min="9463" max="9463" width="0.5" style="29" customWidth="1"/>
    <col min="9464" max="9464" width="1.375" style="29" customWidth="1"/>
    <col min="9465" max="9465" width="2" style="29" customWidth="1"/>
    <col min="9466" max="9710" width="9.375" style="29"/>
    <col min="9711" max="9711" width="12.5" style="29" customWidth="1"/>
    <col min="9712" max="9712" width="31.125" style="29" customWidth="1"/>
    <col min="9713" max="9713" width="4" style="29" customWidth="1"/>
    <col min="9714" max="9714" width="10" style="29" customWidth="1"/>
    <col min="9715" max="9715" width="1.375" style="29" customWidth="1"/>
    <col min="9716" max="9716" width="23" style="29" bestFit="1" customWidth="1"/>
    <col min="9717" max="9717" width="2.5" style="29" customWidth="1"/>
    <col min="9718" max="9718" width="23" style="29" bestFit="1" customWidth="1"/>
    <col min="9719" max="9719" width="0.5" style="29" customWidth="1"/>
    <col min="9720" max="9720" width="1.375" style="29" customWidth="1"/>
    <col min="9721" max="9721" width="2" style="29" customWidth="1"/>
    <col min="9722" max="9966" width="9.375" style="29"/>
    <col min="9967" max="9967" width="12.5" style="29" customWidth="1"/>
    <col min="9968" max="9968" width="31.125" style="29" customWidth="1"/>
    <col min="9969" max="9969" width="4" style="29" customWidth="1"/>
    <col min="9970" max="9970" width="10" style="29" customWidth="1"/>
    <col min="9971" max="9971" width="1.375" style="29" customWidth="1"/>
    <col min="9972" max="9972" width="23" style="29" bestFit="1" customWidth="1"/>
    <col min="9973" max="9973" width="2.5" style="29" customWidth="1"/>
    <col min="9974" max="9974" width="23" style="29" bestFit="1" customWidth="1"/>
    <col min="9975" max="9975" width="0.5" style="29" customWidth="1"/>
    <col min="9976" max="9976" width="1.375" style="29" customWidth="1"/>
    <col min="9977" max="9977" width="2" style="29" customWidth="1"/>
    <col min="9978" max="10222" width="9.375" style="29"/>
    <col min="10223" max="10223" width="12.5" style="29" customWidth="1"/>
    <col min="10224" max="10224" width="31.125" style="29" customWidth="1"/>
    <col min="10225" max="10225" width="4" style="29" customWidth="1"/>
    <col min="10226" max="10226" width="10" style="29" customWidth="1"/>
    <col min="10227" max="10227" width="1.375" style="29" customWidth="1"/>
    <col min="10228" max="10228" width="23" style="29" bestFit="1" customWidth="1"/>
    <col min="10229" max="10229" width="2.5" style="29" customWidth="1"/>
    <col min="10230" max="10230" width="23" style="29" bestFit="1" customWidth="1"/>
    <col min="10231" max="10231" width="0.5" style="29" customWidth="1"/>
    <col min="10232" max="10232" width="1.375" style="29" customWidth="1"/>
    <col min="10233" max="10233" width="2" style="29" customWidth="1"/>
    <col min="10234" max="10478" width="9.375" style="29"/>
    <col min="10479" max="10479" width="12.5" style="29" customWidth="1"/>
    <col min="10480" max="10480" width="31.125" style="29" customWidth="1"/>
    <col min="10481" max="10481" width="4" style="29" customWidth="1"/>
    <col min="10482" max="10482" width="10" style="29" customWidth="1"/>
    <col min="10483" max="10483" width="1.375" style="29" customWidth="1"/>
    <col min="10484" max="10484" width="23" style="29" bestFit="1" customWidth="1"/>
    <col min="10485" max="10485" width="2.5" style="29" customWidth="1"/>
    <col min="10486" max="10486" width="23" style="29" bestFit="1" customWidth="1"/>
    <col min="10487" max="10487" width="0.5" style="29" customWidth="1"/>
    <col min="10488" max="10488" width="1.375" style="29" customWidth="1"/>
    <col min="10489" max="10489" width="2" style="29" customWidth="1"/>
    <col min="10490" max="10734" width="9.375" style="29"/>
    <col min="10735" max="10735" width="12.5" style="29" customWidth="1"/>
    <col min="10736" max="10736" width="31.125" style="29" customWidth="1"/>
    <col min="10737" max="10737" width="4" style="29" customWidth="1"/>
    <col min="10738" max="10738" width="10" style="29" customWidth="1"/>
    <col min="10739" max="10739" width="1.375" style="29" customWidth="1"/>
    <col min="10740" max="10740" width="23" style="29" bestFit="1" customWidth="1"/>
    <col min="10741" max="10741" width="2.5" style="29" customWidth="1"/>
    <col min="10742" max="10742" width="23" style="29" bestFit="1" customWidth="1"/>
    <col min="10743" max="10743" width="0.5" style="29" customWidth="1"/>
    <col min="10744" max="10744" width="1.375" style="29" customWidth="1"/>
    <col min="10745" max="10745" width="2" style="29" customWidth="1"/>
    <col min="10746" max="10990" width="9.375" style="29"/>
    <col min="10991" max="10991" width="12.5" style="29" customWidth="1"/>
    <col min="10992" max="10992" width="31.125" style="29" customWidth="1"/>
    <col min="10993" max="10993" width="4" style="29" customWidth="1"/>
    <col min="10994" max="10994" width="10" style="29" customWidth="1"/>
    <col min="10995" max="10995" width="1.375" style="29" customWidth="1"/>
    <col min="10996" max="10996" width="23" style="29" bestFit="1" customWidth="1"/>
    <col min="10997" max="10997" width="2.5" style="29" customWidth="1"/>
    <col min="10998" max="10998" width="23" style="29" bestFit="1" customWidth="1"/>
    <col min="10999" max="10999" width="0.5" style="29" customWidth="1"/>
    <col min="11000" max="11000" width="1.375" style="29" customWidth="1"/>
    <col min="11001" max="11001" width="2" style="29" customWidth="1"/>
    <col min="11002" max="11246" width="9.375" style="29"/>
    <col min="11247" max="11247" width="12.5" style="29" customWidth="1"/>
    <col min="11248" max="11248" width="31.125" style="29" customWidth="1"/>
    <col min="11249" max="11249" width="4" style="29" customWidth="1"/>
    <col min="11250" max="11250" width="10" style="29" customWidth="1"/>
    <col min="11251" max="11251" width="1.375" style="29" customWidth="1"/>
    <col min="11252" max="11252" width="23" style="29" bestFit="1" customWidth="1"/>
    <col min="11253" max="11253" width="2.5" style="29" customWidth="1"/>
    <col min="11254" max="11254" width="23" style="29" bestFit="1" customWidth="1"/>
    <col min="11255" max="11255" width="0.5" style="29" customWidth="1"/>
    <col min="11256" max="11256" width="1.375" style="29" customWidth="1"/>
    <col min="11257" max="11257" width="2" style="29" customWidth="1"/>
    <col min="11258" max="11502" width="9.375" style="29"/>
    <col min="11503" max="11503" width="12.5" style="29" customWidth="1"/>
    <col min="11504" max="11504" width="31.125" style="29" customWidth="1"/>
    <col min="11505" max="11505" width="4" style="29" customWidth="1"/>
    <col min="11506" max="11506" width="10" style="29" customWidth="1"/>
    <col min="11507" max="11507" width="1.375" style="29" customWidth="1"/>
    <col min="11508" max="11508" width="23" style="29" bestFit="1" customWidth="1"/>
    <col min="11509" max="11509" width="2.5" style="29" customWidth="1"/>
    <col min="11510" max="11510" width="23" style="29" bestFit="1" customWidth="1"/>
    <col min="11511" max="11511" width="0.5" style="29" customWidth="1"/>
    <col min="11512" max="11512" width="1.375" style="29" customWidth="1"/>
    <col min="11513" max="11513" width="2" style="29" customWidth="1"/>
    <col min="11514" max="11758" width="9.375" style="29"/>
    <col min="11759" max="11759" width="12.5" style="29" customWidth="1"/>
    <col min="11760" max="11760" width="31.125" style="29" customWidth="1"/>
    <col min="11761" max="11761" width="4" style="29" customWidth="1"/>
    <col min="11762" max="11762" width="10" style="29" customWidth="1"/>
    <col min="11763" max="11763" width="1.375" style="29" customWidth="1"/>
    <col min="11764" max="11764" width="23" style="29" bestFit="1" customWidth="1"/>
    <col min="11765" max="11765" width="2.5" style="29" customWidth="1"/>
    <col min="11766" max="11766" width="23" style="29" bestFit="1" customWidth="1"/>
    <col min="11767" max="11767" width="0.5" style="29" customWidth="1"/>
    <col min="11768" max="11768" width="1.375" style="29" customWidth="1"/>
    <col min="11769" max="11769" width="2" style="29" customWidth="1"/>
    <col min="11770" max="12014" width="9.375" style="29"/>
    <col min="12015" max="12015" width="12.5" style="29" customWidth="1"/>
    <col min="12016" max="12016" width="31.125" style="29" customWidth="1"/>
    <col min="12017" max="12017" width="4" style="29" customWidth="1"/>
    <col min="12018" max="12018" width="10" style="29" customWidth="1"/>
    <col min="12019" max="12019" width="1.375" style="29" customWidth="1"/>
    <col min="12020" max="12020" width="23" style="29" bestFit="1" customWidth="1"/>
    <col min="12021" max="12021" width="2.5" style="29" customWidth="1"/>
    <col min="12022" max="12022" width="23" style="29" bestFit="1" customWidth="1"/>
    <col min="12023" max="12023" width="0.5" style="29" customWidth="1"/>
    <col min="12024" max="12024" width="1.375" style="29" customWidth="1"/>
    <col min="12025" max="12025" width="2" style="29" customWidth="1"/>
    <col min="12026" max="12270" width="9.375" style="29"/>
    <col min="12271" max="12271" width="12.5" style="29" customWidth="1"/>
    <col min="12272" max="12272" width="31.125" style="29" customWidth="1"/>
    <col min="12273" max="12273" width="4" style="29" customWidth="1"/>
    <col min="12274" max="12274" width="10" style="29" customWidth="1"/>
    <col min="12275" max="12275" width="1.375" style="29" customWidth="1"/>
    <col min="12276" max="12276" width="23" style="29" bestFit="1" customWidth="1"/>
    <col min="12277" max="12277" width="2.5" style="29" customWidth="1"/>
    <col min="12278" max="12278" width="23" style="29" bestFit="1" customWidth="1"/>
    <col min="12279" max="12279" width="0.5" style="29" customWidth="1"/>
    <col min="12280" max="12280" width="1.375" style="29" customWidth="1"/>
    <col min="12281" max="12281" width="2" style="29" customWidth="1"/>
    <col min="12282" max="12526" width="9.375" style="29"/>
    <col min="12527" max="12527" width="12.5" style="29" customWidth="1"/>
    <col min="12528" max="12528" width="31.125" style="29" customWidth="1"/>
    <col min="12529" max="12529" width="4" style="29" customWidth="1"/>
    <col min="12530" max="12530" width="10" style="29" customWidth="1"/>
    <col min="12531" max="12531" width="1.375" style="29" customWidth="1"/>
    <col min="12532" max="12532" width="23" style="29" bestFit="1" customWidth="1"/>
    <col min="12533" max="12533" width="2.5" style="29" customWidth="1"/>
    <col min="12534" max="12534" width="23" style="29" bestFit="1" customWidth="1"/>
    <col min="12535" max="12535" width="0.5" style="29" customWidth="1"/>
    <col min="12536" max="12536" width="1.375" style="29" customWidth="1"/>
    <col min="12537" max="12537" width="2" style="29" customWidth="1"/>
    <col min="12538" max="12782" width="9.375" style="29"/>
    <col min="12783" max="12783" width="12.5" style="29" customWidth="1"/>
    <col min="12784" max="12784" width="31.125" style="29" customWidth="1"/>
    <col min="12785" max="12785" width="4" style="29" customWidth="1"/>
    <col min="12786" max="12786" width="10" style="29" customWidth="1"/>
    <col min="12787" max="12787" width="1.375" style="29" customWidth="1"/>
    <col min="12788" max="12788" width="23" style="29" bestFit="1" customWidth="1"/>
    <col min="12789" max="12789" width="2.5" style="29" customWidth="1"/>
    <col min="12790" max="12790" width="23" style="29" bestFit="1" customWidth="1"/>
    <col min="12791" max="12791" width="0.5" style="29" customWidth="1"/>
    <col min="12792" max="12792" width="1.375" style="29" customWidth="1"/>
    <col min="12793" max="12793" width="2" style="29" customWidth="1"/>
    <col min="12794" max="13038" width="9.375" style="29"/>
    <col min="13039" max="13039" width="12.5" style="29" customWidth="1"/>
    <col min="13040" max="13040" width="31.125" style="29" customWidth="1"/>
    <col min="13041" max="13041" width="4" style="29" customWidth="1"/>
    <col min="13042" max="13042" width="10" style="29" customWidth="1"/>
    <col min="13043" max="13043" width="1.375" style="29" customWidth="1"/>
    <col min="13044" max="13044" width="23" style="29" bestFit="1" customWidth="1"/>
    <col min="13045" max="13045" width="2.5" style="29" customWidth="1"/>
    <col min="13046" max="13046" width="23" style="29" bestFit="1" customWidth="1"/>
    <col min="13047" max="13047" width="0.5" style="29" customWidth="1"/>
    <col min="13048" max="13048" width="1.375" style="29" customWidth="1"/>
    <col min="13049" max="13049" width="2" style="29" customWidth="1"/>
    <col min="13050" max="13294" width="9.375" style="29"/>
    <col min="13295" max="13295" width="12.5" style="29" customWidth="1"/>
    <col min="13296" max="13296" width="31.125" style="29" customWidth="1"/>
    <col min="13297" max="13297" width="4" style="29" customWidth="1"/>
    <col min="13298" max="13298" width="10" style="29" customWidth="1"/>
    <col min="13299" max="13299" width="1.375" style="29" customWidth="1"/>
    <col min="13300" max="13300" width="23" style="29" bestFit="1" customWidth="1"/>
    <col min="13301" max="13301" width="2.5" style="29" customWidth="1"/>
    <col min="13302" max="13302" width="23" style="29" bestFit="1" customWidth="1"/>
    <col min="13303" max="13303" width="0.5" style="29" customWidth="1"/>
    <col min="13304" max="13304" width="1.375" style="29" customWidth="1"/>
    <col min="13305" max="13305" width="2" style="29" customWidth="1"/>
    <col min="13306" max="13550" width="9.375" style="29"/>
    <col min="13551" max="13551" width="12.5" style="29" customWidth="1"/>
    <col min="13552" max="13552" width="31.125" style="29" customWidth="1"/>
    <col min="13553" max="13553" width="4" style="29" customWidth="1"/>
    <col min="13554" max="13554" width="10" style="29" customWidth="1"/>
    <col min="13555" max="13555" width="1.375" style="29" customWidth="1"/>
    <col min="13556" max="13556" width="23" style="29" bestFit="1" customWidth="1"/>
    <col min="13557" max="13557" width="2.5" style="29" customWidth="1"/>
    <col min="13558" max="13558" width="23" style="29" bestFit="1" customWidth="1"/>
    <col min="13559" max="13559" width="0.5" style="29" customWidth="1"/>
    <col min="13560" max="13560" width="1.375" style="29" customWidth="1"/>
    <col min="13561" max="13561" width="2" style="29" customWidth="1"/>
    <col min="13562" max="13806" width="9.375" style="29"/>
    <col min="13807" max="13807" width="12.5" style="29" customWidth="1"/>
    <col min="13808" max="13808" width="31.125" style="29" customWidth="1"/>
    <col min="13809" max="13809" width="4" style="29" customWidth="1"/>
    <col min="13810" max="13810" width="10" style="29" customWidth="1"/>
    <col min="13811" max="13811" width="1.375" style="29" customWidth="1"/>
    <col min="13812" max="13812" width="23" style="29" bestFit="1" customWidth="1"/>
    <col min="13813" max="13813" width="2.5" style="29" customWidth="1"/>
    <col min="13814" max="13814" width="23" style="29" bestFit="1" customWidth="1"/>
    <col min="13815" max="13815" width="0.5" style="29" customWidth="1"/>
    <col min="13816" max="13816" width="1.375" style="29" customWidth="1"/>
    <col min="13817" max="13817" width="2" style="29" customWidth="1"/>
    <col min="13818" max="14062" width="9.375" style="29"/>
    <col min="14063" max="14063" width="12.5" style="29" customWidth="1"/>
    <col min="14064" max="14064" width="31.125" style="29" customWidth="1"/>
    <col min="14065" max="14065" width="4" style="29" customWidth="1"/>
    <col min="14066" max="14066" width="10" style="29" customWidth="1"/>
    <col min="14067" max="14067" width="1.375" style="29" customWidth="1"/>
    <col min="14068" max="14068" width="23" style="29" bestFit="1" customWidth="1"/>
    <col min="14069" max="14069" width="2.5" style="29" customWidth="1"/>
    <col min="14070" max="14070" width="23" style="29" bestFit="1" customWidth="1"/>
    <col min="14071" max="14071" width="0.5" style="29" customWidth="1"/>
    <col min="14072" max="14072" width="1.375" style="29" customWidth="1"/>
    <col min="14073" max="14073" width="2" style="29" customWidth="1"/>
    <col min="14074" max="14318" width="9.375" style="29"/>
    <col min="14319" max="14319" width="12.5" style="29" customWidth="1"/>
    <col min="14320" max="14320" width="31.125" style="29" customWidth="1"/>
    <col min="14321" max="14321" width="4" style="29" customWidth="1"/>
    <col min="14322" max="14322" width="10" style="29" customWidth="1"/>
    <col min="14323" max="14323" width="1.375" style="29" customWidth="1"/>
    <col min="14324" max="14324" width="23" style="29" bestFit="1" customWidth="1"/>
    <col min="14325" max="14325" width="2.5" style="29" customWidth="1"/>
    <col min="14326" max="14326" width="23" style="29" bestFit="1" customWidth="1"/>
    <col min="14327" max="14327" width="0.5" style="29" customWidth="1"/>
    <col min="14328" max="14328" width="1.375" style="29" customWidth="1"/>
    <col min="14329" max="14329" width="2" style="29" customWidth="1"/>
    <col min="14330" max="14574" width="9.375" style="29"/>
    <col min="14575" max="14575" width="12.5" style="29" customWidth="1"/>
    <col min="14576" max="14576" width="31.125" style="29" customWidth="1"/>
    <col min="14577" max="14577" width="4" style="29" customWidth="1"/>
    <col min="14578" max="14578" width="10" style="29" customWidth="1"/>
    <col min="14579" max="14579" width="1.375" style="29" customWidth="1"/>
    <col min="14580" max="14580" width="23" style="29" bestFit="1" customWidth="1"/>
    <col min="14581" max="14581" width="2.5" style="29" customWidth="1"/>
    <col min="14582" max="14582" width="23" style="29" bestFit="1" customWidth="1"/>
    <col min="14583" max="14583" width="0.5" style="29" customWidth="1"/>
    <col min="14584" max="14584" width="1.375" style="29" customWidth="1"/>
    <col min="14585" max="14585" width="2" style="29" customWidth="1"/>
    <col min="14586" max="14830" width="9.375" style="29"/>
    <col min="14831" max="14831" width="12.5" style="29" customWidth="1"/>
    <col min="14832" max="14832" width="31.125" style="29" customWidth="1"/>
    <col min="14833" max="14833" width="4" style="29" customWidth="1"/>
    <col min="14834" max="14834" width="10" style="29" customWidth="1"/>
    <col min="14835" max="14835" width="1.375" style="29" customWidth="1"/>
    <col min="14836" max="14836" width="23" style="29" bestFit="1" customWidth="1"/>
    <col min="14837" max="14837" width="2.5" style="29" customWidth="1"/>
    <col min="14838" max="14838" width="23" style="29" bestFit="1" customWidth="1"/>
    <col min="14839" max="14839" width="0.5" style="29" customWidth="1"/>
    <col min="14840" max="14840" width="1.375" style="29" customWidth="1"/>
    <col min="14841" max="14841" width="2" style="29" customWidth="1"/>
    <col min="14842" max="15086" width="9.375" style="29"/>
    <col min="15087" max="15087" width="12.5" style="29" customWidth="1"/>
    <col min="15088" max="15088" width="31.125" style="29" customWidth="1"/>
    <col min="15089" max="15089" width="4" style="29" customWidth="1"/>
    <col min="15090" max="15090" width="10" style="29" customWidth="1"/>
    <col min="15091" max="15091" width="1.375" style="29" customWidth="1"/>
    <col min="15092" max="15092" width="23" style="29" bestFit="1" customWidth="1"/>
    <col min="15093" max="15093" width="2.5" style="29" customWidth="1"/>
    <col min="15094" max="15094" width="23" style="29" bestFit="1" customWidth="1"/>
    <col min="15095" max="15095" width="0.5" style="29" customWidth="1"/>
    <col min="15096" max="15096" width="1.375" style="29" customWidth="1"/>
    <col min="15097" max="15097" width="2" style="29" customWidth="1"/>
    <col min="15098" max="15342" width="9.375" style="29"/>
    <col min="15343" max="15343" width="12.5" style="29" customWidth="1"/>
    <col min="15344" max="15344" width="31.125" style="29" customWidth="1"/>
    <col min="15345" max="15345" width="4" style="29" customWidth="1"/>
    <col min="15346" max="15346" width="10" style="29" customWidth="1"/>
    <col min="15347" max="15347" width="1.375" style="29" customWidth="1"/>
    <col min="15348" max="15348" width="23" style="29" bestFit="1" customWidth="1"/>
    <col min="15349" max="15349" width="2.5" style="29" customWidth="1"/>
    <col min="15350" max="15350" width="23" style="29" bestFit="1" customWidth="1"/>
    <col min="15351" max="15351" width="0.5" style="29" customWidth="1"/>
    <col min="15352" max="15352" width="1.375" style="29" customWidth="1"/>
    <col min="15353" max="15353" width="2" style="29" customWidth="1"/>
    <col min="15354" max="15598" width="9.375" style="29"/>
    <col min="15599" max="15599" width="12.5" style="29" customWidth="1"/>
    <col min="15600" max="15600" width="31.125" style="29" customWidth="1"/>
    <col min="15601" max="15601" width="4" style="29" customWidth="1"/>
    <col min="15602" max="15602" width="10" style="29" customWidth="1"/>
    <col min="15603" max="15603" width="1.375" style="29" customWidth="1"/>
    <col min="15604" max="15604" width="23" style="29" bestFit="1" customWidth="1"/>
    <col min="15605" max="15605" width="2.5" style="29" customWidth="1"/>
    <col min="15606" max="15606" width="23" style="29" bestFit="1" customWidth="1"/>
    <col min="15607" max="15607" width="0.5" style="29" customWidth="1"/>
    <col min="15608" max="15608" width="1.375" style="29" customWidth="1"/>
    <col min="15609" max="15609" width="2" style="29" customWidth="1"/>
    <col min="15610" max="15854" width="9.375" style="29"/>
    <col min="15855" max="15855" width="12.5" style="29" customWidth="1"/>
    <col min="15856" max="15856" width="31.125" style="29" customWidth="1"/>
    <col min="15857" max="15857" width="4" style="29" customWidth="1"/>
    <col min="15858" max="15858" width="10" style="29" customWidth="1"/>
    <col min="15859" max="15859" width="1.375" style="29" customWidth="1"/>
    <col min="15860" max="15860" width="23" style="29" bestFit="1" customWidth="1"/>
    <col min="15861" max="15861" width="2.5" style="29" customWidth="1"/>
    <col min="15862" max="15862" width="23" style="29" bestFit="1" customWidth="1"/>
    <col min="15863" max="15863" width="0.5" style="29" customWidth="1"/>
    <col min="15864" max="15864" width="1.375" style="29" customWidth="1"/>
    <col min="15865" max="15865" width="2" style="29" customWidth="1"/>
    <col min="15866" max="16110" width="9.375" style="29"/>
    <col min="16111" max="16111" width="12.5" style="29" customWidth="1"/>
    <col min="16112" max="16112" width="31.125" style="29" customWidth="1"/>
    <col min="16113" max="16113" width="4" style="29" customWidth="1"/>
    <col min="16114" max="16114" width="10" style="29" customWidth="1"/>
    <col min="16115" max="16115" width="1.375" style="29" customWidth="1"/>
    <col min="16116" max="16116" width="23" style="29" bestFit="1" customWidth="1"/>
    <col min="16117" max="16117" width="2.5" style="29" customWidth="1"/>
    <col min="16118" max="16118" width="23" style="29" bestFit="1" customWidth="1"/>
    <col min="16119" max="16119" width="0.5" style="29" customWidth="1"/>
    <col min="16120" max="16120" width="1.375" style="29" customWidth="1"/>
    <col min="16121" max="16121" width="2" style="29" customWidth="1"/>
    <col min="16122" max="16384" width="9.375" style="29"/>
  </cols>
  <sheetData>
    <row r="1" spans="2:10" x14ac:dyDescent="0.2">
      <c r="B1" s="49" t="str">
        <f>'المركز المالي'!B1</f>
        <v>شركة المقاييس الحيوية للتجارة</v>
      </c>
      <c r="C1" s="49"/>
      <c r="D1" s="49"/>
      <c r="E1" s="49"/>
      <c r="F1" s="49"/>
      <c r="G1" s="49"/>
    </row>
    <row r="2" spans="2:10" x14ac:dyDescent="0.2">
      <c r="B2" s="71" t="str">
        <f>'المركز المالي'!B2</f>
        <v>شركة ذات مسئولية محدودة</v>
      </c>
      <c r="C2" s="49"/>
      <c r="D2" s="49"/>
      <c r="E2" s="49"/>
      <c r="F2" s="49"/>
      <c r="G2" s="49"/>
    </row>
    <row r="3" spans="2:10" x14ac:dyDescent="0.2">
      <c r="B3" s="166" t="s">
        <v>217</v>
      </c>
      <c r="C3" s="166"/>
      <c r="D3" s="166"/>
      <c r="E3" s="166"/>
      <c r="F3" s="166"/>
      <c r="G3" s="166"/>
    </row>
    <row r="4" spans="2:10" x14ac:dyDescent="0.2">
      <c r="B4" s="48" t="s">
        <v>24</v>
      </c>
      <c r="C4" s="30"/>
      <c r="D4" s="30"/>
      <c r="E4" s="30"/>
      <c r="F4" s="30"/>
      <c r="G4" s="30"/>
    </row>
    <row r="5" spans="2:10" x14ac:dyDescent="0.2">
      <c r="B5" s="166"/>
      <c r="C5" s="166"/>
      <c r="D5" s="166"/>
      <c r="E5" s="166"/>
      <c r="F5" s="166"/>
      <c r="G5" s="166"/>
    </row>
    <row r="6" spans="2:10" ht="36" customHeight="1" x14ac:dyDescent="0.2">
      <c r="B6" s="34"/>
      <c r="C6" s="177" t="s">
        <v>2</v>
      </c>
      <c r="E6" s="177" t="s">
        <v>209</v>
      </c>
      <c r="F6" s="50"/>
      <c r="G6" s="201" t="s">
        <v>185</v>
      </c>
    </row>
    <row r="7" spans="2:10" ht="36" customHeight="1" x14ac:dyDescent="0.2">
      <c r="B7" s="29" t="s">
        <v>121</v>
      </c>
      <c r="C7" s="50">
        <v>14</v>
      </c>
      <c r="D7" s="31"/>
      <c r="E7" s="13">
        <f>'14-15'!C10</f>
        <v>11954140</v>
      </c>
      <c r="F7" s="41"/>
      <c r="G7" s="13">
        <f>'14-15'!E10</f>
        <v>8659844</v>
      </c>
      <c r="J7" s="39"/>
    </row>
    <row r="8" spans="2:10" ht="36" customHeight="1" x14ac:dyDescent="0.2">
      <c r="B8" s="29" t="s">
        <v>122</v>
      </c>
      <c r="C8" s="1">
        <v>15</v>
      </c>
      <c r="D8" s="36"/>
      <c r="E8" s="51">
        <f>-'14-15'!C21</f>
        <v>-2749259</v>
      </c>
      <c r="F8" s="41"/>
      <c r="G8" s="51">
        <f>-'14-15'!E21</f>
        <v>-2081734</v>
      </c>
      <c r="J8" s="39"/>
    </row>
    <row r="9" spans="2:10" ht="36" customHeight="1" x14ac:dyDescent="0.2">
      <c r="B9" s="33" t="s">
        <v>19</v>
      </c>
      <c r="C9" s="36"/>
      <c r="D9" s="36"/>
      <c r="E9" s="19">
        <f>SUM(E7:E8)</f>
        <v>9204881</v>
      </c>
      <c r="F9" s="40"/>
      <c r="G9" s="43">
        <f>G7+G8</f>
        <v>6578110</v>
      </c>
      <c r="J9" s="39"/>
    </row>
    <row r="10" spans="2:10" ht="36" customHeight="1" x14ac:dyDescent="0.2">
      <c r="B10" s="29" t="s">
        <v>120</v>
      </c>
      <c r="C10" s="1">
        <v>16</v>
      </c>
      <c r="D10" s="36"/>
      <c r="E10" s="13">
        <f>-'16-17'!C15</f>
        <v>-1214240</v>
      </c>
      <c r="F10" s="37"/>
      <c r="G10" s="13">
        <f>-'16-17'!E15</f>
        <v>-985396</v>
      </c>
      <c r="J10" s="39"/>
    </row>
    <row r="11" spans="2:10" ht="36" customHeight="1" x14ac:dyDescent="0.2">
      <c r="B11" s="29" t="s">
        <v>20</v>
      </c>
      <c r="C11" s="1">
        <v>17</v>
      </c>
      <c r="D11" s="36"/>
      <c r="E11" s="13">
        <f>-'16-17'!C36</f>
        <v>-2359319</v>
      </c>
      <c r="F11" s="37"/>
      <c r="G11" s="13">
        <f>-'16-17'!E36</f>
        <v>-2273157</v>
      </c>
      <c r="J11" s="39"/>
    </row>
    <row r="12" spans="2:10" ht="36" customHeight="1" x14ac:dyDescent="0.2">
      <c r="B12" s="171" t="s">
        <v>90</v>
      </c>
      <c r="C12" s="36"/>
      <c r="D12" s="36"/>
      <c r="E12" s="19">
        <f>SUM(E9:E11)</f>
        <v>5631322</v>
      </c>
      <c r="F12" s="37"/>
      <c r="G12" s="19">
        <f>SUM(G9:G11)</f>
        <v>3319557</v>
      </c>
      <c r="J12" s="39"/>
    </row>
    <row r="13" spans="2:10" ht="36" customHeight="1" x14ac:dyDescent="0.2">
      <c r="B13" s="29" t="s">
        <v>91</v>
      </c>
      <c r="C13" s="36"/>
      <c r="D13" s="36"/>
      <c r="E13" s="13">
        <v>443442</v>
      </c>
      <c r="F13" s="37"/>
      <c r="G13" s="13">
        <v>265093</v>
      </c>
      <c r="J13" s="39"/>
    </row>
    <row r="14" spans="2:10" ht="36" customHeight="1" x14ac:dyDescent="0.2">
      <c r="B14" s="29" t="s">
        <v>46</v>
      </c>
      <c r="C14" s="36"/>
      <c r="D14" s="36"/>
      <c r="E14" s="13">
        <v>156046</v>
      </c>
      <c r="F14" s="37"/>
      <c r="G14" s="13">
        <v>180850</v>
      </c>
      <c r="J14" s="39"/>
    </row>
    <row r="15" spans="2:10" ht="36" customHeight="1" x14ac:dyDescent="0.2">
      <c r="B15" s="33" t="s">
        <v>92</v>
      </c>
      <c r="C15" s="52"/>
      <c r="D15" s="52"/>
      <c r="E15" s="19">
        <f>SUM(E12:E14)</f>
        <v>6230810</v>
      </c>
      <c r="F15" s="40"/>
      <c r="G15" s="19">
        <f>SUM(G12:G14)</f>
        <v>3765500</v>
      </c>
      <c r="J15" s="39"/>
    </row>
    <row r="16" spans="2:10" ht="36" customHeight="1" x14ac:dyDescent="0.2">
      <c r="B16" s="29" t="s">
        <v>21</v>
      </c>
      <c r="C16" s="1">
        <v>11</v>
      </c>
      <c r="D16" s="52"/>
      <c r="E16" s="13">
        <f>-'10-11'!D30</f>
        <v>-183219</v>
      </c>
      <c r="F16" s="37"/>
      <c r="G16" s="13">
        <f>-'10-11'!F32</f>
        <v>-131379</v>
      </c>
      <c r="J16" s="39"/>
    </row>
    <row r="17" spans="2:10" s="33" customFormat="1" ht="36" customHeight="1" x14ac:dyDescent="0.2">
      <c r="B17" s="33" t="s">
        <v>43</v>
      </c>
      <c r="C17" s="53"/>
      <c r="D17" s="53"/>
      <c r="E17" s="15">
        <f>SUM(E15:E16)</f>
        <v>6047591</v>
      </c>
      <c r="F17" s="40"/>
      <c r="G17" s="15">
        <f>SUM(G15:G16)</f>
        <v>3634121</v>
      </c>
      <c r="J17" s="39"/>
    </row>
    <row r="18" spans="2:10" s="33" customFormat="1" ht="36" customHeight="1" x14ac:dyDescent="0.2">
      <c r="B18" s="29" t="s">
        <v>93</v>
      </c>
      <c r="D18" s="54"/>
      <c r="E18" s="114">
        <v>0</v>
      </c>
      <c r="F18" s="40"/>
      <c r="G18" s="114">
        <v>0</v>
      </c>
      <c r="J18" s="39"/>
    </row>
    <row r="19" spans="2:10" s="33" customFormat="1" ht="36" customHeight="1" thickBot="1" x14ac:dyDescent="0.25">
      <c r="B19" s="33" t="s">
        <v>38</v>
      </c>
      <c r="D19" s="54"/>
      <c r="E19" s="16">
        <f>E15+E16</f>
        <v>6047591</v>
      </c>
      <c r="F19" s="37"/>
      <c r="G19" s="16">
        <f>G17</f>
        <v>3634121</v>
      </c>
      <c r="J19" s="39"/>
    </row>
    <row r="20" spans="2:10" s="33" customFormat="1" ht="21" thickTop="1" x14ac:dyDescent="0.2">
      <c r="D20" s="54"/>
      <c r="E20" s="43"/>
      <c r="F20" s="37"/>
      <c r="G20" s="43"/>
    </row>
    <row r="21" spans="2:10" s="33" customFormat="1" x14ac:dyDescent="0.2">
      <c r="D21" s="54"/>
      <c r="E21" s="43"/>
      <c r="F21" s="37"/>
      <c r="G21" s="43"/>
    </row>
    <row r="22" spans="2:10" s="33" customFormat="1" hidden="1" x14ac:dyDescent="0.2">
      <c r="D22" s="54"/>
      <c r="E22" s="55"/>
      <c r="F22" s="46"/>
      <c r="G22" s="55"/>
    </row>
    <row r="23" spans="2:10" s="33" customFormat="1" hidden="1" x14ac:dyDescent="0.2">
      <c r="D23" s="54"/>
      <c r="E23" s="55"/>
      <c r="F23" s="46"/>
      <c r="G23" s="55"/>
    </row>
    <row r="24" spans="2:10" s="33" customFormat="1" hidden="1" x14ac:dyDescent="0.2">
      <c r="D24" s="54"/>
      <c r="E24" s="55"/>
      <c r="F24" s="46"/>
      <c r="G24" s="55"/>
    </row>
    <row r="25" spans="2:10" s="33" customFormat="1" hidden="1" x14ac:dyDescent="0.2">
      <c r="D25" s="54"/>
      <c r="E25" s="55"/>
      <c r="F25" s="46"/>
      <c r="G25" s="55"/>
    </row>
    <row r="26" spans="2:10" s="33" customFormat="1" hidden="1" x14ac:dyDescent="0.2">
      <c r="D26" s="54"/>
      <c r="E26" s="55"/>
      <c r="F26" s="46"/>
      <c r="G26" s="55"/>
    </row>
    <row r="27" spans="2:10" s="33" customFormat="1" hidden="1" x14ac:dyDescent="0.2">
      <c r="D27" s="54"/>
      <c r="E27" s="55"/>
      <c r="F27" s="46"/>
      <c r="G27" s="55"/>
    </row>
    <row r="28" spans="2:10" s="33" customFormat="1" hidden="1" x14ac:dyDescent="0.2">
      <c r="D28" s="54"/>
      <c r="E28" s="55"/>
      <c r="F28" s="46"/>
      <c r="G28" s="55"/>
    </row>
    <row r="29" spans="2:10" s="33" customFormat="1" hidden="1" x14ac:dyDescent="0.2">
      <c r="D29" s="54"/>
      <c r="E29" s="55"/>
      <c r="F29" s="46"/>
      <c r="G29" s="55"/>
    </row>
    <row r="30" spans="2:10" s="33" customFormat="1" hidden="1" x14ac:dyDescent="0.2">
      <c r="D30" s="54"/>
      <c r="E30" s="55"/>
      <c r="F30" s="46"/>
      <c r="G30" s="55"/>
    </row>
    <row r="31" spans="2:10" s="33" customFormat="1" x14ac:dyDescent="0.2">
      <c r="D31" s="54"/>
      <c r="E31" s="55"/>
      <c r="F31" s="46"/>
      <c r="G31" s="55"/>
    </row>
    <row r="32" spans="2:10" s="33" customFormat="1" x14ac:dyDescent="0.2">
      <c r="D32" s="54"/>
      <c r="E32" s="55"/>
      <c r="F32" s="46"/>
      <c r="G32" s="55"/>
    </row>
    <row r="35" spans="2:7" x14ac:dyDescent="0.2">
      <c r="B35" s="210" t="s">
        <v>174</v>
      </c>
      <c r="C35" s="210"/>
      <c r="D35" s="210"/>
      <c r="E35" s="210"/>
      <c r="F35" s="210"/>
      <c r="G35" s="210"/>
    </row>
    <row r="36" spans="2:7" x14ac:dyDescent="0.2">
      <c r="B36" s="208">
        <v>5</v>
      </c>
      <c r="C36" s="208"/>
      <c r="D36" s="208"/>
      <c r="E36" s="208"/>
      <c r="F36" s="208"/>
      <c r="G36" s="208"/>
    </row>
    <row r="37" spans="2:7" x14ac:dyDescent="0.2">
      <c r="B37" s="211"/>
      <c r="C37" s="211"/>
      <c r="D37" s="211"/>
      <c r="E37" s="211"/>
      <c r="F37" s="211"/>
      <c r="G37" s="211"/>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2">
    <mergeCell ref="B35:G35"/>
    <mergeCell ref="B36:G37"/>
  </mergeCells>
  <printOptions horizontalCentered="1"/>
  <pageMargins left="0.27559055118110237" right="0.7" top="0.62992125984251968" bottom="0" header="0" footer="0"/>
  <pageSetup paperSize="9" firstPageNumber="5" orientation="portrait" useFirstPageNumber="1" r:id="rId2"/>
  <headerFooter alignWithMargins="0"/>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B1:X26"/>
  <sheetViews>
    <sheetView rightToLeft="1" view="pageLayout" topLeftCell="A7" zoomScale="85" zoomScaleNormal="90" zoomScaleSheetLayoutView="115" zoomScalePageLayoutView="85" workbookViewId="0">
      <selection activeCell="A22" sqref="A22:XFD22"/>
    </sheetView>
  </sheetViews>
  <sheetFormatPr defaultColWidth="9.375" defaultRowHeight="20.25" x14ac:dyDescent="0.2"/>
  <cols>
    <col min="1" max="1" width="2.25" style="29" customWidth="1"/>
    <col min="2" max="2" width="30.125" style="29" customWidth="1"/>
    <col min="3" max="3" width="12.25" style="29" customWidth="1"/>
    <col min="4" max="4" width="2.25" style="29" customWidth="1"/>
    <col min="5" max="5" width="12.25" style="29" customWidth="1"/>
    <col min="6" max="6" width="2.25" style="29" customWidth="1"/>
    <col min="7" max="7" width="12.25" style="29" customWidth="1"/>
    <col min="8" max="8" width="2.25" style="29" customWidth="1"/>
    <col min="9" max="9" width="12.25" style="29" customWidth="1"/>
    <col min="10" max="10" width="2.25" style="29" customWidth="1"/>
    <col min="11" max="11" width="12.25" style="33" customWidth="1"/>
    <col min="12" max="12" width="2.25" style="29" customWidth="1"/>
    <col min="13" max="247" width="9.375" style="29"/>
    <col min="248" max="248" width="12.5" style="29" customWidth="1"/>
    <col min="249" max="249" width="38" style="29" customWidth="1"/>
    <col min="250" max="250" width="2.375" style="29" customWidth="1"/>
    <col min="251" max="251" width="21.375" style="29" bestFit="1" customWidth="1"/>
    <col min="252" max="252" width="3.5" style="29" customWidth="1"/>
    <col min="253" max="253" width="21.375" style="29" bestFit="1" customWidth="1"/>
    <col min="254" max="254" width="3.5" style="29" customWidth="1"/>
    <col min="255" max="255" width="23" style="29" bestFit="1" customWidth="1"/>
    <col min="256" max="256" width="3.5" style="29" customWidth="1"/>
    <col min="257" max="257" width="23" style="29" bestFit="1" customWidth="1"/>
    <col min="258" max="258" width="1.375" style="29" customWidth="1"/>
    <col min="259" max="259" width="9.375" style="29"/>
    <col min="260" max="260" width="13.5" style="29" bestFit="1" customWidth="1"/>
    <col min="261" max="503" width="9.375" style="29"/>
    <col min="504" max="504" width="12.5" style="29" customWidth="1"/>
    <col min="505" max="505" width="38" style="29" customWidth="1"/>
    <col min="506" max="506" width="2.375" style="29" customWidth="1"/>
    <col min="507" max="507" width="21.375" style="29" bestFit="1" customWidth="1"/>
    <col min="508" max="508" width="3.5" style="29" customWidth="1"/>
    <col min="509" max="509" width="21.375" style="29" bestFit="1" customWidth="1"/>
    <col min="510" max="510" width="3.5" style="29" customWidth="1"/>
    <col min="511" max="511" width="23" style="29" bestFit="1" customWidth="1"/>
    <col min="512" max="512" width="3.5" style="29" customWidth="1"/>
    <col min="513" max="513" width="23" style="29" bestFit="1" customWidth="1"/>
    <col min="514" max="514" width="1.375" style="29" customWidth="1"/>
    <col min="515" max="515" width="9.375" style="29"/>
    <col min="516" max="516" width="13.5" style="29" bestFit="1" customWidth="1"/>
    <col min="517" max="759" width="9.375" style="29"/>
    <col min="760" max="760" width="12.5" style="29" customWidth="1"/>
    <col min="761" max="761" width="38" style="29" customWidth="1"/>
    <col min="762" max="762" width="2.375" style="29" customWidth="1"/>
    <col min="763" max="763" width="21.375" style="29" bestFit="1" customWidth="1"/>
    <col min="764" max="764" width="3.5" style="29" customWidth="1"/>
    <col min="765" max="765" width="21.375" style="29" bestFit="1" customWidth="1"/>
    <col min="766" max="766" width="3.5" style="29" customWidth="1"/>
    <col min="767" max="767" width="23" style="29" bestFit="1" customWidth="1"/>
    <col min="768" max="768" width="3.5" style="29" customWidth="1"/>
    <col min="769" max="769" width="23" style="29" bestFit="1" customWidth="1"/>
    <col min="770" max="770" width="1.375" style="29" customWidth="1"/>
    <col min="771" max="771" width="9.375" style="29"/>
    <col min="772" max="772" width="13.5" style="29" bestFit="1" customWidth="1"/>
    <col min="773" max="1015" width="9.375" style="29"/>
    <col min="1016" max="1016" width="12.5" style="29" customWidth="1"/>
    <col min="1017" max="1017" width="38" style="29" customWidth="1"/>
    <col min="1018" max="1018" width="2.375" style="29" customWidth="1"/>
    <col min="1019" max="1019" width="21.375" style="29" bestFit="1" customWidth="1"/>
    <col min="1020" max="1020" width="3.5" style="29" customWidth="1"/>
    <col min="1021" max="1021" width="21.375" style="29" bestFit="1" customWidth="1"/>
    <col min="1022" max="1022" width="3.5" style="29" customWidth="1"/>
    <col min="1023" max="1023" width="23" style="29" bestFit="1" customWidth="1"/>
    <col min="1024" max="1024" width="3.5" style="29" customWidth="1"/>
    <col min="1025" max="1025" width="23" style="29" bestFit="1" customWidth="1"/>
    <col min="1026" max="1026" width="1.375" style="29" customWidth="1"/>
    <col min="1027" max="1027" width="9.375" style="29"/>
    <col min="1028" max="1028" width="13.5" style="29" bestFit="1" customWidth="1"/>
    <col min="1029" max="1271" width="9.375" style="29"/>
    <col min="1272" max="1272" width="12.5" style="29" customWidth="1"/>
    <col min="1273" max="1273" width="38" style="29" customWidth="1"/>
    <col min="1274" max="1274" width="2.375" style="29" customWidth="1"/>
    <col min="1275" max="1275" width="21.375" style="29" bestFit="1" customWidth="1"/>
    <col min="1276" max="1276" width="3.5" style="29" customWidth="1"/>
    <col min="1277" max="1277" width="21.375" style="29" bestFit="1" customWidth="1"/>
    <col min="1278" max="1278" width="3.5" style="29" customWidth="1"/>
    <col min="1279" max="1279" width="23" style="29" bestFit="1" customWidth="1"/>
    <col min="1280" max="1280" width="3.5" style="29" customWidth="1"/>
    <col min="1281" max="1281" width="23" style="29" bestFit="1" customWidth="1"/>
    <col min="1282" max="1282" width="1.375" style="29" customWidth="1"/>
    <col min="1283" max="1283" width="9.375" style="29"/>
    <col min="1284" max="1284" width="13.5" style="29" bestFit="1" customWidth="1"/>
    <col min="1285" max="1527" width="9.375" style="29"/>
    <col min="1528" max="1528" width="12.5" style="29" customWidth="1"/>
    <col min="1529" max="1529" width="38" style="29" customWidth="1"/>
    <col min="1530" max="1530" width="2.375" style="29" customWidth="1"/>
    <col min="1531" max="1531" width="21.375" style="29" bestFit="1" customWidth="1"/>
    <col min="1532" max="1532" width="3.5" style="29" customWidth="1"/>
    <col min="1533" max="1533" width="21.375" style="29" bestFit="1" customWidth="1"/>
    <col min="1534" max="1534" width="3.5" style="29" customWidth="1"/>
    <col min="1535" max="1535" width="23" style="29" bestFit="1" customWidth="1"/>
    <col min="1536" max="1536" width="3.5" style="29" customWidth="1"/>
    <col min="1537" max="1537" width="23" style="29" bestFit="1" customWidth="1"/>
    <col min="1538" max="1538" width="1.375" style="29" customWidth="1"/>
    <col min="1539" max="1539" width="9.375" style="29"/>
    <col min="1540" max="1540" width="13.5" style="29" bestFit="1" customWidth="1"/>
    <col min="1541" max="1783" width="9.375" style="29"/>
    <col min="1784" max="1784" width="12.5" style="29" customWidth="1"/>
    <col min="1785" max="1785" width="38" style="29" customWidth="1"/>
    <col min="1786" max="1786" width="2.375" style="29" customWidth="1"/>
    <col min="1787" max="1787" width="21.375" style="29" bestFit="1" customWidth="1"/>
    <col min="1788" max="1788" width="3.5" style="29" customWidth="1"/>
    <col min="1789" max="1789" width="21.375" style="29" bestFit="1" customWidth="1"/>
    <col min="1790" max="1790" width="3.5" style="29" customWidth="1"/>
    <col min="1791" max="1791" width="23" style="29" bestFit="1" customWidth="1"/>
    <col min="1792" max="1792" width="3.5" style="29" customWidth="1"/>
    <col min="1793" max="1793" width="23" style="29" bestFit="1" customWidth="1"/>
    <col min="1794" max="1794" width="1.375" style="29" customWidth="1"/>
    <col min="1795" max="1795" width="9.375" style="29"/>
    <col min="1796" max="1796" width="13.5" style="29" bestFit="1" customWidth="1"/>
    <col min="1797" max="2039" width="9.375" style="29"/>
    <col min="2040" max="2040" width="12.5" style="29" customWidth="1"/>
    <col min="2041" max="2041" width="38" style="29" customWidth="1"/>
    <col min="2042" max="2042" width="2.375" style="29" customWidth="1"/>
    <col min="2043" max="2043" width="21.375" style="29" bestFit="1" customWidth="1"/>
    <col min="2044" max="2044" width="3.5" style="29" customWidth="1"/>
    <col min="2045" max="2045" width="21.375" style="29" bestFit="1" customWidth="1"/>
    <col min="2046" max="2046" width="3.5" style="29" customWidth="1"/>
    <col min="2047" max="2047" width="23" style="29" bestFit="1" customWidth="1"/>
    <col min="2048" max="2048" width="3.5" style="29" customWidth="1"/>
    <col min="2049" max="2049" width="23" style="29" bestFit="1" customWidth="1"/>
    <col min="2050" max="2050" width="1.375" style="29" customWidth="1"/>
    <col min="2051" max="2051" width="9.375" style="29"/>
    <col min="2052" max="2052" width="13.5" style="29" bestFit="1" customWidth="1"/>
    <col min="2053" max="2295" width="9.375" style="29"/>
    <col min="2296" max="2296" width="12.5" style="29" customWidth="1"/>
    <col min="2297" max="2297" width="38" style="29" customWidth="1"/>
    <col min="2298" max="2298" width="2.375" style="29" customWidth="1"/>
    <col min="2299" max="2299" width="21.375" style="29" bestFit="1" customWidth="1"/>
    <col min="2300" max="2300" width="3.5" style="29" customWidth="1"/>
    <col min="2301" max="2301" width="21.375" style="29" bestFit="1" customWidth="1"/>
    <col min="2302" max="2302" width="3.5" style="29" customWidth="1"/>
    <col min="2303" max="2303" width="23" style="29" bestFit="1" customWidth="1"/>
    <col min="2304" max="2304" width="3.5" style="29" customWidth="1"/>
    <col min="2305" max="2305" width="23" style="29" bestFit="1" customWidth="1"/>
    <col min="2306" max="2306" width="1.375" style="29" customWidth="1"/>
    <col min="2307" max="2307" width="9.375" style="29"/>
    <col min="2308" max="2308" width="13.5" style="29" bestFit="1" customWidth="1"/>
    <col min="2309" max="2551" width="9.375" style="29"/>
    <col min="2552" max="2552" width="12.5" style="29" customWidth="1"/>
    <col min="2553" max="2553" width="38" style="29" customWidth="1"/>
    <col min="2554" max="2554" width="2.375" style="29" customWidth="1"/>
    <col min="2555" max="2555" width="21.375" style="29" bestFit="1" customWidth="1"/>
    <col min="2556" max="2556" width="3.5" style="29" customWidth="1"/>
    <col min="2557" max="2557" width="21.375" style="29" bestFit="1" customWidth="1"/>
    <col min="2558" max="2558" width="3.5" style="29" customWidth="1"/>
    <col min="2559" max="2559" width="23" style="29" bestFit="1" customWidth="1"/>
    <col min="2560" max="2560" width="3.5" style="29" customWidth="1"/>
    <col min="2561" max="2561" width="23" style="29" bestFit="1" customWidth="1"/>
    <col min="2562" max="2562" width="1.375" style="29" customWidth="1"/>
    <col min="2563" max="2563" width="9.375" style="29"/>
    <col min="2564" max="2564" width="13.5" style="29" bestFit="1" customWidth="1"/>
    <col min="2565" max="2807" width="9.375" style="29"/>
    <col min="2808" max="2808" width="12.5" style="29" customWidth="1"/>
    <col min="2809" max="2809" width="38" style="29" customWidth="1"/>
    <col min="2810" max="2810" width="2.375" style="29" customWidth="1"/>
    <col min="2811" max="2811" width="21.375" style="29" bestFit="1" customWidth="1"/>
    <col min="2812" max="2812" width="3.5" style="29" customWidth="1"/>
    <col min="2813" max="2813" width="21.375" style="29" bestFit="1" customWidth="1"/>
    <col min="2814" max="2814" width="3.5" style="29" customWidth="1"/>
    <col min="2815" max="2815" width="23" style="29" bestFit="1" customWidth="1"/>
    <col min="2816" max="2816" width="3.5" style="29" customWidth="1"/>
    <col min="2817" max="2817" width="23" style="29" bestFit="1" customWidth="1"/>
    <col min="2818" max="2818" width="1.375" style="29" customWidth="1"/>
    <col min="2819" max="2819" width="9.375" style="29"/>
    <col min="2820" max="2820" width="13.5" style="29" bestFit="1" customWidth="1"/>
    <col min="2821" max="3063" width="9.375" style="29"/>
    <col min="3064" max="3064" width="12.5" style="29" customWidth="1"/>
    <col min="3065" max="3065" width="38" style="29" customWidth="1"/>
    <col min="3066" max="3066" width="2.375" style="29" customWidth="1"/>
    <col min="3067" max="3067" width="21.375" style="29" bestFit="1" customWidth="1"/>
    <col min="3068" max="3068" width="3.5" style="29" customWidth="1"/>
    <col min="3069" max="3069" width="21.375" style="29" bestFit="1" customWidth="1"/>
    <col min="3070" max="3070" width="3.5" style="29" customWidth="1"/>
    <col min="3071" max="3071" width="23" style="29" bestFit="1" customWidth="1"/>
    <col min="3072" max="3072" width="3.5" style="29" customWidth="1"/>
    <col min="3073" max="3073" width="23" style="29" bestFit="1" customWidth="1"/>
    <col min="3074" max="3074" width="1.375" style="29" customWidth="1"/>
    <col min="3075" max="3075" width="9.375" style="29"/>
    <col min="3076" max="3076" width="13.5" style="29" bestFit="1" customWidth="1"/>
    <col min="3077" max="3319" width="9.375" style="29"/>
    <col min="3320" max="3320" width="12.5" style="29" customWidth="1"/>
    <col min="3321" max="3321" width="38" style="29" customWidth="1"/>
    <col min="3322" max="3322" width="2.375" style="29" customWidth="1"/>
    <col min="3323" max="3323" width="21.375" style="29" bestFit="1" customWidth="1"/>
    <col min="3324" max="3324" width="3.5" style="29" customWidth="1"/>
    <col min="3325" max="3325" width="21.375" style="29" bestFit="1" customWidth="1"/>
    <col min="3326" max="3326" width="3.5" style="29" customWidth="1"/>
    <col min="3327" max="3327" width="23" style="29" bestFit="1" customWidth="1"/>
    <col min="3328" max="3328" width="3.5" style="29" customWidth="1"/>
    <col min="3329" max="3329" width="23" style="29" bestFit="1" customWidth="1"/>
    <col min="3330" max="3330" width="1.375" style="29" customWidth="1"/>
    <col min="3331" max="3331" width="9.375" style="29"/>
    <col min="3332" max="3332" width="13.5" style="29" bestFit="1" customWidth="1"/>
    <col min="3333" max="3575" width="9.375" style="29"/>
    <col min="3576" max="3576" width="12.5" style="29" customWidth="1"/>
    <col min="3577" max="3577" width="38" style="29" customWidth="1"/>
    <col min="3578" max="3578" width="2.375" style="29" customWidth="1"/>
    <col min="3579" max="3579" width="21.375" style="29" bestFit="1" customWidth="1"/>
    <col min="3580" max="3580" width="3.5" style="29" customWidth="1"/>
    <col min="3581" max="3581" width="21.375" style="29" bestFit="1" customWidth="1"/>
    <col min="3582" max="3582" width="3.5" style="29" customWidth="1"/>
    <col min="3583" max="3583" width="23" style="29" bestFit="1" customWidth="1"/>
    <col min="3584" max="3584" width="3.5" style="29" customWidth="1"/>
    <col min="3585" max="3585" width="23" style="29" bestFit="1" customWidth="1"/>
    <col min="3586" max="3586" width="1.375" style="29" customWidth="1"/>
    <col min="3587" max="3587" width="9.375" style="29"/>
    <col min="3588" max="3588" width="13.5" style="29" bestFit="1" customWidth="1"/>
    <col min="3589" max="3831" width="9.375" style="29"/>
    <col min="3832" max="3832" width="12.5" style="29" customWidth="1"/>
    <col min="3833" max="3833" width="38" style="29" customWidth="1"/>
    <col min="3834" max="3834" width="2.375" style="29" customWidth="1"/>
    <col min="3835" max="3835" width="21.375" style="29" bestFit="1" customWidth="1"/>
    <col min="3836" max="3836" width="3.5" style="29" customWidth="1"/>
    <col min="3837" max="3837" width="21.375" style="29" bestFit="1" customWidth="1"/>
    <col min="3838" max="3838" width="3.5" style="29" customWidth="1"/>
    <col min="3839" max="3839" width="23" style="29" bestFit="1" customWidth="1"/>
    <col min="3840" max="3840" width="3.5" style="29" customWidth="1"/>
    <col min="3841" max="3841" width="23" style="29" bestFit="1" customWidth="1"/>
    <col min="3842" max="3842" width="1.375" style="29" customWidth="1"/>
    <col min="3843" max="3843" width="9.375" style="29"/>
    <col min="3844" max="3844" width="13.5" style="29" bestFit="1" customWidth="1"/>
    <col min="3845" max="4087" width="9.375" style="29"/>
    <col min="4088" max="4088" width="12.5" style="29" customWidth="1"/>
    <col min="4089" max="4089" width="38" style="29" customWidth="1"/>
    <col min="4090" max="4090" width="2.375" style="29" customWidth="1"/>
    <col min="4091" max="4091" width="21.375" style="29" bestFit="1" customWidth="1"/>
    <col min="4092" max="4092" width="3.5" style="29" customWidth="1"/>
    <col min="4093" max="4093" width="21.375" style="29" bestFit="1" customWidth="1"/>
    <col min="4094" max="4094" width="3.5" style="29" customWidth="1"/>
    <col min="4095" max="4095" width="23" style="29" bestFit="1" customWidth="1"/>
    <col min="4096" max="4096" width="3.5" style="29" customWidth="1"/>
    <col min="4097" max="4097" width="23" style="29" bestFit="1" customWidth="1"/>
    <col min="4098" max="4098" width="1.375" style="29" customWidth="1"/>
    <col min="4099" max="4099" width="9.375" style="29"/>
    <col min="4100" max="4100" width="13.5" style="29" bestFit="1" customWidth="1"/>
    <col min="4101" max="4343" width="9.375" style="29"/>
    <col min="4344" max="4344" width="12.5" style="29" customWidth="1"/>
    <col min="4345" max="4345" width="38" style="29" customWidth="1"/>
    <col min="4346" max="4346" width="2.375" style="29" customWidth="1"/>
    <col min="4347" max="4347" width="21.375" style="29" bestFit="1" customWidth="1"/>
    <col min="4348" max="4348" width="3.5" style="29" customWidth="1"/>
    <col min="4349" max="4349" width="21.375" style="29" bestFit="1" customWidth="1"/>
    <col min="4350" max="4350" width="3.5" style="29" customWidth="1"/>
    <col min="4351" max="4351" width="23" style="29" bestFit="1" customWidth="1"/>
    <col min="4352" max="4352" width="3.5" style="29" customWidth="1"/>
    <col min="4353" max="4353" width="23" style="29" bestFit="1" customWidth="1"/>
    <col min="4354" max="4354" width="1.375" style="29" customWidth="1"/>
    <col min="4355" max="4355" width="9.375" style="29"/>
    <col min="4356" max="4356" width="13.5" style="29" bestFit="1" customWidth="1"/>
    <col min="4357" max="4599" width="9.375" style="29"/>
    <col min="4600" max="4600" width="12.5" style="29" customWidth="1"/>
    <col min="4601" max="4601" width="38" style="29" customWidth="1"/>
    <col min="4602" max="4602" width="2.375" style="29" customWidth="1"/>
    <col min="4603" max="4603" width="21.375" style="29" bestFit="1" customWidth="1"/>
    <col min="4604" max="4604" width="3.5" style="29" customWidth="1"/>
    <col min="4605" max="4605" width="21.375" style="29" bestFit="1" customWidth="1"/>
    <col min="4606" max="4606" width="3.5" style="29" customWidth="1"/>
    <col min="4607" max="4607" width="23" style="29" bestFit="1" customWidth="1"/>
    <col min="4608" max="4608" width="3.5" style="29" customWidth="1"/>
    <col min="4609" max="4609" width="23" style="29" bestFit="1" customWidth="1"/>
    <col min="4610" max="4610" width="1.375" style="29" customWidth="1"/>
    <col min="4611" max="4611" width="9.375" style="29"/>
    <col min="4612" max="4612" width="13.5" style="29" bestFit="1" customWidth="1"/>
    <col min="4613" max="4855" width="9.375" style="29"/>
    <col min="4856" max="4856" width="12.5" style="29" customWidth="1"/>
    <col min="4857" max="4857" width="38" style="29" customWidth="1"/>
    <col min="4858" max="4858" width="2.375" style="29" customWidth="1"/>
    <col min="4859" max="4859" width="21.375" style="29" bestFit="1" customWidth="1"/>
    <col min="4860" max="4860" width="3.5" style="29" customWidth="1"/>
    <col min="4861" max="4861" width="21.375" style="29" bestFit="1" customWidth="1"/>
    <col min="4862" max="4862" width="3.5" style="29" customWidth="1"/>
    <col min="4863" max="4863" width="23" style="29" bestFit="1" customWidth="1"/>
    <col min="4864" max="4864" width="3.5" style="29" customWidth="1"/>
    <col min="4865" max="4865" width="23" style="29" bestFit="1" customWidth="1"/>
    <col min="4866" max="4866" width="1.375" style="29" customWidth="1"/>
    <col min="4867" max="4867" width="9.375" style="29"/>
    <col min="4868" max="4868" width="13.5" style="29" bestFit="1" customWidth="1"/>
    <col min="4869" max="5111" width="9.375" style="29"/>
    <col min="5112" max="5112" width="12.5" style="29" customWidth="1"/>
    <col min="5113" max="5113" width="38" style="29" customWidth="1"/>
    <col min="5114" max="5114" width="2.375" style="29" customWidth="1"/>
    <col min="5115" max="5115" width="21.375" style="29" bestFit="1" customWidth="1"/>
    <col min="5116" max="5116" width="3.5" style="29" customWidth="1"/>
    <col min="5117" max="5117" width="21.375" style="29" bestFit="1" customWidth="1"/>
    <col min="5118" max="5118" width="3.5" style="29" customWidth="1"/>
    <col min="5119" max="5119" width="23" style="29" bestFit="1" customWidth="1"/>
    <col min="5120" max="5120" width="3.5" style="29" customWidth="1"/>
    <col min="5121" max="5121" width="23" style="29" bestFit="1" customWidth="1"/>
    <col min="5122" max="5122" width="1.375" style="29" customWidth="1"/>
    <col min="5123" max="5123" width="9.375" style="29"/>
    <col min="5124" max="5124" width="13.5" style="29" bestFit="1" customWidth="1"/>
    <col min="5125" max="5367" width="9.375" style="29"/>
    <col min="5368" max="5368" width="12.5" style="29" customWidth="1"/>
    <col min="5369" max="5369" width="38" style="29" customWidth="1"/>
    <col min="5370" max="5370" width="2.375" style="29" customWidth="1"/>
    <col min="5371" max="5371" width="21.375" style="29" bestFit="1" customWidth="1"/>
    <col min="5372" max="5372" width="3.5" style="29" customWidth="1"/>
    <col min="5373" max="5373" width="21.375" style="29" bestFit="1" customWidth="1"/>
    <col min="5374" max="5374" width="3.5" style="29" customWidth="1"/>
    <col min="5375" max="5375" width="23" style="29" bestFit="1" customWidth="1"/>
    <col min="5376" max="5376" width="3.5" style="29" customWidth="1"/>
    <col min="5377" max="5377" width="23" style="29" bestFit="1" customWidth="1"/>
    <col min="5378" max="5378" width="1.375" style="29" customWidth="1"/>
    <col min="5379" max="5379" width="9.375" style="29"/>
    <col min="5380" max="5380" width="13.5" style="29" bestFit="1" customWidth="1"/>
    <col min="5381" max="5623" width="9.375" style="29"/>
    <col min="5624" max="5624" width="12.5" style="29" customWidth="1"/>
    <col min="5625" max="5625" width="38" style="29" customWidth="1"/>
    <col min="5626" max="5626" width="2.375" style="29" customWidth="1"/>
    <col min="5627" max="5627" width="21.375" style="29" bestFit="1" customWidth="1"/>
    <col min="5628" max="5628" width="3.5" style="29" customWidth="1"/>
    <col min="5629" max="5629" width="21.375" style="29" bestFit="1" customWidth="1"/>
    <col min="5630" max="5630" width="3.5" style="29" customWidth="1"/>
    <col min="5631" max="5631" width="23" style="29" bestFit="1" customWidth="1"/>
    <col min="5632" max="5632" width="3.5" style="29" customWidth="1"/>
    <col min="5633" max="5633" width="23" style="29" bestFit="1" customWidth="1"/>
    <col min="5634" max="5634" width="1.375" style="29" customWidth="1"/>
    <col min="5635" max="5635" width="9.375" style="29"/>
    <col min="5636" max="5636" width="13.5" style="29" bestFit="1" customWidth="1"/>
    <col min="5637" max="5879" width="9.375" style="29"/>
    <col min="5880" max="5880" width="12.5" style="29" customWidth="1"/>
    <col min="5881" max="5881" width="38" style="29" customWidth="1"/>
    <col min="5882" max="5882" width="2.375" style="29" customWidth="1"/>
    <col min="5883" max="5883" width="21.375" style="29" bestFit="1" customWidth="1"/>
    <col min="5884" max="5884" width="3.5" style="29" customWidth="1"/>
    <col min="5885" max="5885" width="21.375" style="29" bestFit="1" customWidth="1"/>
    <col min="5886" max="5886" width="3.5" style="29" customWidth="1"/>
    <col min="5887" max="5887" width="23" style="29" bestFit="1" customWidth="1"/>
    <col min="5888" max="5888" width="3.5" style="29" customWidth="1"/>
    <col min="5889" max="5889" width="23" style="29" bestFit="1" customWidth="1"/>
    <col min="5890" max="5890" width="1.375" style="29" customWidth="1"/>
    <col min="5891" max="5891" width="9.375" style="29"/>
    <col min="5892" max="5892" width="13.5" style="29" bestFit="1" customWidth="1"/>
    <col min="5893" max="6135" width="9.375" style="29"/>
    <col min="6136" max="6136" width="12.5" style="29" customWidth="1"/>
    <col min="6137" max="6137" width="38" style="29" customWidth="1"/>
    <col min="6138" max="6138" width="2.375" style="29" customWidth="1"/>
    <col min="6139" max="6139" width="21.375" style="29" bestFit="1" customWidth="1"/>
    <col min="6140" max="6140" width="3.5" style="29" customWidth="1"/>
    <col min="6141" max="6141" width="21.375" style="29" bestFit="1" customWidth="1"/>
    <col min="6142" max="6142" width="3.5" style="29" customWidth="1"/>
    <col min="6143" max="6143" width="23" style="29" bestFit="1" customWidth="1"/>
    <col min="6144" max="6144" width="3.5" style="29" customWidth="1"/>
    <col min="6145" max="6145" width="23" style="29" bestFit="1" customWidth="1"/>
    <col min="6146" max="6146" width="1.375" style="29" customWidth="1"/>
    <col min="6147" max="6147" width="9.375" style="29"/>
    <col min="6148" max="6148" width="13.5" style="29" bestFit="1" customWidth="1"/>
    <col min="6149" max="6391" width="9.375" style="29"/>
    <col min="6392" max="6392" width="12.5" style="29" customWidth="1"/>
    <col min="6393" max="6393" width="38" style="29" customWidth="1"/>
    <col min="6394" max="6394" width="2.375" style="29" customWidth="1"/>
    <col min="6395" max="6395" width="21.375" style="29" bestFit="1" customWidth="1"/>
    <col min="6396" max="6396" width="3.5" style="29" customWidth="1"/>
    <col min="6397" max="6397" width="21.375" style="29" bestFit="1" customWidth="1"/>
    <col min="6398" max="6398" width="3.5" style="29" customWidth="1"/>
    <col min="6399" max="6399" width="23" style="29" bestFit="1" customWidth="1"/>
    <col min="6400" max="6400" width="3.5" style="29" customWidth="1"/>
    <col min="6401" max="6401" width="23" style="29" bestFit="1" customWidth="1"/>
    <col min="6402" max="6402" width="1.375" style="29" customWidth="1"/>
    <col min="6403" max="6403" width="9.375" style="29"/>
    <col min="6404" max="6404" width="13.5" style="29" bestFit="1" customWidth="1"/>
    <col min="6405" max="6647" width="9.375" style="29"/>
    <col min="6648" max="6648" width="12.5" style="29" customWidth="1"/>
    <col min="6649" max="6649" width="38" style="29" customWidth="1"/>
    <col min="6650" max="6650" width="2.375" style="29" customWidth="1"/>
    <col min="6651" max="6651" width="21.375" style="29" bestFit="1" customWidth="1"/>
    <col min="6652" max="6652" width="3.5" style="29" customWidth="1"/>
    <col min="6653" max="6653" width="21.375" style="29" bestFit="1" customWidth="1"/>
    <col min="6654" max="6654" width="3.5" style="29" customWidth="1"/>
    <col min="6655" max="6655" width="23" style="29" bestFit="1" customWidth="1"/>
    <col min="6656" max="6656" width="3.5" style="29" customWidth="1"/>
    <col min="6657" max="6657" width="23" style="29" bestFit="1" customWidth="1"/>
    <col min="6658" max="6658" width="1.375" style="29" customWidth="1"/>
    <col min="6659" max="6659" width="9.375" style="29"/>
    <col min="6660" max="6660" width="13.5" style="29" bestFit="1" customWidth="1"/>
    <col min="6661" max="6903" width="9.375" style="29"/>
    <col min="6904" max="6904" width="12.5" style="29" customWidth="1"/>
    <col min="6905" max="6905" width="38" style="29" customWidth="1"/>
    <col min="6906" max="6906" width="2.375" style="29" customWidth="1"/>
    <col min="6907" max="6907" width="21.375" style="29" bestFit="1" customWidth="1"/>
    <col min="6908" max="6908" width="3.5" style="29" customWidth="1"/>
    <col min="6909" max="6909" width="21.375" style="29" bestFit="1" customWidth="1"/>
    <col min="6910" max="6910" width="3.5" style="29" customWidth="1"/>
    <col min="6911" max="6911" width="23" style="29" bestFit="1" customWidth="1"/>
    <col min="6912" max="6912" width="3.5" style="29" customWidth="1"/>
    <col min="6913" max="6913" width="23" style="29" bestFit="1" customWidth="1"/>
    <col min="6914" max="6914" width="1.375" style="29" customWidth="1"/>
    <col min="6915" max="6915" width="9.375" style="29"/>
    <col min="6916" max="6916" width="13.5" style="29" bestFit="1" customWidth="1"/>
    <col min="6917" max="7159" width="9.375" style="29"/>
    <col min="7160" max="7160" width="12.5" style="29" customWidth="1"/>
    <col min="7161" max="7161" width="38" style="29" customWidth="1"/>
    <col min="7162" max="7162" width="2.375" style="29" customWidth="1"/>
    <col min="7163" max="7163" width="21.375" style="29" bestFit="1" customWidth="1"/>
    <col min="7164" max="7164" width="3.5" style="29" customWidth="1"/>
    <col min="7165" max="7165" width="21.375" style="29" bestFit="1" customWidth="1"/>
    <col min="7166" max="7166" width="3.5" style="29" customWidth="1"/>
    <col min="7167" max="7167" width="23" style="29" bestFit="1" customWidth="1"/>
    <col min="7168" max="7168" width="3.5" style="29" customWidth="1"/>
    <col min="7169" max="7169" width="23" style="29" bestFit="1" customWidth="1"/>
    <col min="7170" max="7170" width="1.375" style="29" customWidth="1"/>
    <col min="7171" max="7171" width="9.375" style="29"/>
    <col min="7172" max="7172" width="13.5" style="29" bestFit="1" customWidth="1"/>
    <col min="7173" max="7415" width="9.375" style="29"/>
    <col min="7416" max="7416" width="12.5" style="29" customWidth="1"/>
    <col min="7417" max="7417" width="38" style="29" customWidth="1"/>
    <col min="7418" max="7418" width="2.375" style="29" customWidth="1"/>
    <col min="7419" max="7419" width="21.375" style="29" bestFit="1" customWidth="1"/>
    <col min="7420" max="7420" width="3.5" style="29" customWidth="1"/>
    <col min="7421" max="7421" width="21.375" style="29" bestFit="1" customWidth="1"/>
    <col min="7422" max="7422" width="3.5" style="29" customWidth="1"/>
    <col min="7423" max="7423" width="23" style="29" bestFit="1" customWidth="1"/>
    <col min="7424" max="7424" width="3.5" style="29" customWidth="1"/>
    <col min="7425" max="7425" width="23" style="29" bestFit="1" customWidth="1"/>
    <col min="7426" max="7426" width="1.375" style="29" customWidth="1"/>
    <col min="7427" max="7427" width="9.375" style="29"/>
    <col min="7428" max="7428" width="13.5" style="29" bestFit="1" customWidth="1"/>
    <col min="7429" max="7671" width="9.375" style="29"/>
    <col min="7672" max="7672" width="12.5" style="29" customWidth="1"/>
    <col min="7673" max="7673" width="38" style="29" customWidth="1"/>
    <col min="7674" max="7674" width="2.375" style="29" customWidth="1"/>
    <col min="7675" max="7675" width="21.375" style="29" bestFit="1" customWidth="1"/>
    <col min="7676" max="7676" width="3.5" style="29" customWidth="1"/>
    <col min="7677" max="7677" width="21.375" style="29" bestFit="1" customWidth="1"/>
    <col min="7678" max="7678" width="3.5" style="29" customWidth="1"/>
    <col min="7679" max="7679" width="23" style="29" bestFit="1" customWidth="1"/>
    <col min="7680" max="7680" width="3.5" style="29" customWidth="1"/>
    <col min="7681" max="7681" width="23" style="29" bestFit="1" customWidth="1"/>
    <col min="7682" max="7682" width="1.375" style="29" customWidth="1"/>
    <col min="7683" max="7683" width="9.375" style="29"/>
    <col min="7684" max="7684" width="13.5" style="29" bestFit="1" customWidth="1"/>
    <col min="7685" max="7927" width="9.375" style="29"/>
    <col min="7928" max="7928" width="12.5" style="29" customWidth="1"/>
    <col min="7929" max="7929" width="38" style="29" customWidth="1"/>
    <col min="7930" max="7930" width="2.375" style="29" customWidth="1"/>
    <col min="7931" max="7931" width="21.375" style="29" bestFit="1" customWidth="1"/>
    <col min="7932" max="7932" width="3.5" style="29" customWidth="1"/>
    <col min="7933" max="7933" width="21.375" style="29" bestFit="1" customWidth="1"/>
    <col min="7934" max="7934" width="3.5" style="29" customWidth="1"/>
    <col min="7935" max="7935" width="23" style="29" bestFit="1" customWidth="1"/>
    <col min="7936" max="7936" width="3.5" style="29" customWidth="1"/>
    <col min="7937" max="7937" width="23" style="29" bestFit="1" customWidth="1"/>
    <col min="7938" max="7938" width="1.375" style="29" customWidth="1"/>
    <col min="7939" max="7939" width="9.375" style="29"/>
    <col min="7940" max="7940" width="13.5" style="29" bestFit="1" customWidth="1"/>
    <col min="7941" max="8183" width="9.375" style="29"/>
    <col min="8184" max="8184" width="12.5" style="29" customWidth="1"/>
    <col min="8185" max="8185" width="38" style="29" customWidth="1"/>
    <col min="8186" max="8186" width="2.375" style="29" customWidth="1"/>
    <col min="8187" max="8187" width="21.375" style="29" bestFit="1" customWidth="1"/>
    <col min="8188" max="8188" width="3.5" style="29" customWidth="1"/>
    <col min="8189" max="8189" width="21.375" style="29" bestFit="1" customWidth="1"/>
    <col min="8190" max="8190" width="3.5" style="29" customWidth="1"/>
    <col min="8191" max="8191" width="23" style="29" bestFit="1" customWidth="1"/>
    <col min="8192" max="8192" width="3.5" style="29" customWidth="1"/>
    <col min="8193" max="8193" width="23" style="29" bestFit="1" customWidth="1"/>
    <col min="8194" max="8194" width="1.375" style="29" customWidth="1"/>
    <col min="8195" max="8195" width="9.375" style="29"/>
    <col min="8196" max="8196" width="13.5" style="29" bestFit="1" customWidth="1"/>
    <col min="8197" max="8439" width="9.375" style="29"/>
    <col min="8440" max="8440" width="12.5" style="29" customWidth="1"/>
    <col min="8441" max="8441" width="38" style="29" customWidth="1"/>
    <col min="8442" max="8442" width="2.375" style="29" customWidth="1"/>
    <col min="8443" max="8443" width="21.375" style="29" bestFit="1" customWidth="1"/>
    <col min="8444" max="8444" width="3.5" style="29" customWidth="1"/>
    <col min="8445" max="8445" width="21.375" style="29" bestFit="1" customWidth="1"/>
    <col min="8446" max="8446" width="3.5" style="29" customWidth="1"/>
    <col min="8447" max="8447" width="23" style="29" bestFit="1" customWidth="1"/>
    <col min="8448" max="8448" width="3.5" style="29" customWidth="1"/>
    <col min="8449" max="8449" width="23" style="29" bestFit="1" customWidth="1"/>
    <col min="8450" max="8450" width="1.375" style="29" customWidth="1"/>
    <col min="8451" max="8451" width="9.375" style="29"/>
    <col min="8452" max="8452" width="13.5" style="29" bestFit="1" customWidth="1"/>
    <col min="8453" max="8695" width="9.375" style="29"/>
    <col min="8696" max="8696" width="12.5" style="29" customWidth="1"/>
    <col min="8697" max="8697" width="38" style="29" customWidth="1"/>
    <col min="8698" max="8698" width="2.375" style="29" customWidth="1"/>
    <col min="8699" max="8699" width="21.375" style="29" bestFit="1" customWidth="1"/>
    <col min="8700" max="8700" width="3.5" style="29" customWidth="1"/>
    <col min="8701" max="8701" width="21.375" style="29" bestFit="1" customWidth="1"/>
    <col min="8702" max="8702" width="3.5" style="29" customWidth="1"/>
    <col min="8703" max="8703" width="23" style="29" bestFit="1" customWidth="1"/>
    <col min="8704" max="8704" width="3.5" style="29" customWidth="1"/>
    <col min="8705" max="8705" width="23" style="29" bestFit="1" customWidth="1"/>
    <col min="8706" max="8706" width="1.375" style="29" customWidth="1"/>
    <col min="8707" max="8707" width="9.375" style="29"/>
    <col min="8708" max="8708" width="13.5" style="29" bestFit="1" customWidth="1"/>
    <col min="8709" max="8951" width="9.375" style="29"/>
    <col min="8952" max="8952" width="12.5" style="29" customWidth="1"/>
    <col min="8953" max="8953" width="38" style="29" customWidth="1"/>
    <col min="8954" max="8954" width="2.375" style="29" customWidth="1"/>
    <col min="8955" max="8955" width="21.375" style="29" bestFit="1" customWidth="1"/>
    <col min="8956" max="8956" width="3.5" style="29" customWidth="1"/>
    <col min="8957" max="8957" width="21.375" style="29" bestFit="1" customWidth="1"/>
    <col min="8958" max="8958" width="3.5" style="29" customWidth="1"/>
    <col min="8959" max="8959" width="23" style="29" bestFit="1" customWidth="1"/>
    <col min="8960" max="8960" width="3.5" style="29" customWidth="1"/>
    <col min="8961" max="8961" width="23" style="29" bestFit="1" customWidth="1"/>
    <col min="8962" max="8962" width="1.375" style="29" customWidth="1"/>
    <col min="8963" max="8963" width="9.375" style="29"/>
    <col min="8964" max="8964" width="13.5" style="29" bestFit="1" customWidth="1"/>
    <col min="8965" max="9207" width="9.375" style="29"/>
    <col min="9208" max="9208" width="12.5" style="29" customWidth="1"/>
    <col min="9209" max="9209" width="38" style="29" customWidth="1"/>
    <col min="9210" max="9210" width="2.375" style="29" customWidth="1"/>
    <col min="9211" max="9211" width="21.375" style="29" bestFit="1" customWidth="1"/>
    <col min="9212" max="9212" width="3.5" style="29" customWidth="1"/>
    <col min="9213" max="9213" width="21.375" style="29" bestFit="1" customWidth="1"/>
    <col min="9214" max="9214" width="3.5" style="29" customWidth="1"/>
    <col min="9215" max="9215" width="23" style="29" bestFit="1" customWidth="1"/>
    <col min="9216" max="9216" width="3.5" style="29" customWidth="1"/>
    <col min="9217" max="9217" width="23" style="29" bestFit="1" customWidth="1"/>
    <col min="9218" max="9218" width="1.375" style="29" customWidth="1"/>
    <col min="9219" max="9219" width="9.375" style="29"/>
    <col min="9220" max="9220" width="13.5" style="29" bestFit="1" customWidth="1"/>
    <col min="9221" max="9463" width="9.375" style="29"/>
    <col min="9464" max="9464" width="12.5" style="29" customWidth="1"/>
    <col min="9465" max="9465" width="38" style="29" customWidth="1"/>
    <col min="9466" max="9466" width="2.375" style="29" customWidth="1"/>
    <col min="9467" max="9467" width="21.375" style="29" bestFit="1" customWidth="1"/>
    <col min="9468" max="9468" width="3.5" style="29" customWidth="1"/>
    <col min="9469" max="9469" width="21.375" style="29" bestFit="1" customWidth="1"/>
    <col min="9470" max="9470" width="3.5" style="29" customWidth="1"/>
    <col min="9471" max="9471" width="23" style="29" bestFit="1" customWidth="1"/>
    <col min="9472" max="9472" width="3.5" style="29" customWidth="1"/>
    <col min="9473" max="9473" width="23" style="29" bestFit="1" customWidth="1"/>
    <col min="9474" max="9474" width="1.375" style="29" customWidth="1"/>
    <col min="9475" max="9475" width="9.375" style="29"/>
    <col min="9476" max="9476" width="13.5" style="29" bestFit="1" customWidth="1"/>
    <col min="9477" max="9719" width="9.375" style="29"/>
    <col min="9720" max="9720" width="12.5" style="29" customWidth="1"/>
    <col min="9721" max="9721" width="38" style="29" customWidth="1"/>
    <col min="9722" max="9722" width="2.375" style="29" customWidth="1"/>
    <col min="9723" max="9723" width="21.375" style="29" bestFit="1" customWidth="1"/>
    <col min="9724" max="9724" width="3.5" style="29" customWidth="1"/>
    <col min="9725" max="9725" width="21.375" style="29" bestFit="1" customWidth="1"/>
    <col min="9726" max="9726" width="3.5" style="29" customWidth="1"/>
    <col min="9727" max="9727" width="23" style="29" bestFit="1" customWidth="1"/>
    <col min="9728" max="9728" width="3.5" style="29" customWidth="1"/>
    <col min="9729" max="9729" width="23" style="29" bestFit="1" customWidth="1"/>
    <col min="9730" max="9730" width="1.375" style="29" customWidth="1"/>
    <col min="9731" max="9731" width="9.375" style="29"/>
    <col min="9732" max="9732" width="13.5" style="29" bestFit="1" customWidth="1"/>
    <col min="9733" max="9975" width="9.375" style="29"/>
    <col min="9976" max="9976" width="12.5" style="29" customWidth="1"/>
    <col min="9977" max="9977" width="38" style="29" customWidth="1"/>
    <col min="9978" max="9978" width="2.375" style="29" customWidth="1"/>
    <col min="9979" max="9979" width="21.375" style="29" bestFit="1" customWidth="1"/>
    <col min="9980" max="9980" width="3.5" style="29" customWidth="1"/>
    <col min="9981" max="9981" width="21.375" style="29" bestFit="1" customWidth="1"/>
    <col min="9982" max="9982" width="3.5" style="29" customWidth="1"/>
    <col min="9983" max="9983" width="23" style="29" bestFit="1" customWidth="1"/>
    <col min="9984" max="9984" width="3.5" style="29" customWidth="1"/>
    <col min="9985" max="9985" width="23" style="29" bestFit="1" customWidth="1"/>
    <col min="9986" max="9986" width="1.375" style="29" customWidth="1"/>
    <col min="9987" max="9987" width="9.375" style="29"/>
    <col min="9988" max="9988" width="13.5" style="29" bestFit="1" customWidth="1"/>
    <col min="9989" max="10231" width="9.375" style="29"/>
    <col min="10232" max="10232" width="12.5" style="29" customWidth="1"/>
    <col min="10233" max="10233" width="38" style="29" customWidth="1"/>
    <col min="10234" max="10234" width="2.375" style="29" customWidth="1"/>
    <col min="10235" max="10235" width="21.375" style="29" bestFit="1" customWidth="1"/>
    <col min="10236" max="10236" width="3.5" style="29" customWidth="1"/>
    <col min="10237" max="10237" width="21.375" style="29" bestFit="1" customWidth="1"/>
    <col min="10238" max="10238" width="3.5" style="29" customWidth="1"/>
    <col min="10239" max="10239" width="23" style="29" bestFit="1" customWidth="1"/>
    <col min="10240" max="10240" width="3.5" style="29" customWidth="1"/>
    <col min="10241" max="10241" width="23" style="29" bestFit="1" customWidth="1"/>
    <col min="10242" max="10242" width="1.375" style="29" customWidth="1"/>
    <col min="10243" max="10243" width="9.375" style="29"/>
    <col min="10244" max="10244" width="13.5" style="29" bestFit="1" customWidth="1"/>
    <col min="10245" max="10487" width="9.375" style="29"/>
    <col min="10488" max="10488" width="12.5" style="29" customWidth="1"/>
    <col min="10489" max="10489" width="38" style="29" customWidth="1"/>
    <col min="10490" max="10490" width="2.375" style="29" customWidth="1"/>
    <col min="10491" max="10491" width="21.375" style="29" bestFit="1" customWidth="1"/>
    <col min="10492" max="10492" width="3.5" style="29" customWidth="1"/>
    <col min="10493" max="10493" width="21.375" style="29" bestFit="1" customWidth="1"/>
    <col min="10494" max="10494" width="3.5" style="29" customWidth="1"/>
    <col min="10495" max="10495" width="23" style="29" bestFit="1" customWidth="1"/>
    <col min="10496" max="10496" width="3.5" style="29" customWidth="1"/>
    <col min="10497" max="10497" width="23" style="29" bestFit="1" customWidth="1"/>
    <col min="10498" max="10498" width="1.375" style="29" customWidth="1"/>
    <col min="10499" max="10499" width="9.375" style="29"/>
    <col min="10500" max="10500" width="13.5" style="29" bestFit="1" customWidth="1"/>
    <col min="10501" max="10743" width="9.375" style="29"/>
    <col min="10744" max="10744" width="12.5" style="29" customWidth="1"/>
    <col min="10745" max="10745" width="38" style="29" customWidth="1"/>
    <col min="10746" max="10746" width="2.375" style="29" customWidth="1"/>
    <col min="10747" max="10747" width="21.375" style="29" bestFit="1" customWidth="1"/>
    <col min="10748" max="10748" width="3.5" style="29" customWidth="1"/>
    <col min="10749" max="10749" width="21.375" style="29" bestFit="1" customWidth="1"/>
    <col min="10750" max="10750" width="3.5" style="29" customWidth="1"/>
    <col min="10751" max="10751" width="23" style="29" bestFit="1" customWidth="1"/>
    <col min="10752" max="10752" width="3.5" style="29" customWidth="1"/>
    <col min="10753" max="10753" width="23" style="29" bestFit="1" customWidth="1"/>
    <col min="10754" max="10754" width="1.375" style="29" customWidth="1"/>
    <col min="10755" max="10755" width="9.375" style="29"/>
    <col min="10756" max="10756" width="13.5" style="29" bestFit="1" customWidth="1"/>
    <col min="10757" max="10999" width="9.375" style="29"/>
    <col min="11000" max="11000" width="12.5" style="29" customWidth="1"/>
    <col min="11001" max="11001" width="38" style="29" customWidth="1"/>
    <col min="11002" max="11002" width="2.375" style="29" customWidth="1"/>
    <col min="11003" max="11003" width="21.375" style="29" bestFit="1" customWidth="1"/>
    <col min="11004" max="11004" width="3.5" style="29" customWidth="1"/>
    <col min="11005" max="11005" width="21.375" style="29" bestFit="1" customWidth="1"/>
    <col min="11006" max="11006" width="3.5" style="29" customWidth="1"/>
    <col min="11007" max="11007" width="23" style="29" bestFit="1" customWidth="1"/>
    <col min="11008" max="11008" width="3.5" style="29" customWidth="1"/>
    <col min="11009" max="11009" width="23" style="29" bestFit="1" customWidth="1"/>
    <col min="11010" max="11010" width="1.375" style="29" customWidth="1"/>
    <col min="11011" max="11011" width="9.375" style="29"/>
    <col min="11012" max="11012" width="13.5" style="29" bestFit="1" customWidth="1"/>
    <col min="11013" max="11255" width="9.375" style="29"/>
    <col min="11256" max="11256" width="12.5" style="29" customWidth="1"/>
    <col min="11257" max="11257" width="38" style="29" customWidth="1"/>
    <col min="11258" max="11258" width="2.375" style="29" customWidth="1"/>
    <col min="11259" max="11259" width="21.375" style="29" bestFit="1" customWidth="1"/>
    <col min="11260" max="11260" width="3.5" style="29" customWidth="1"/>
    <col min="11261" max="11261" width="21.375" style="29" bestFit="1" customWidth="1"/>
    <col min="11262" max="11262" width="3.5" style="29" customWidth="1"/>
    <col min="11263" max="11263" width="23" style="29" bestFit="1" customWidth="1"/>
    <col min="11264" max="11264" width="3.5" style="29" customWidth="1"/>
    <col min="11265" max="11265" width="23" style="29" bestFit="1" customWidth="1"/>
    <col min="11266" max="11266" width="1.375" style="29" customWidth="1"/>
    <col min="11267" max="11267" width="9.375" style="29"/>
    <col min="11268" max="11268" width="13.5" style="29" bestFit="1" customWidth="1"/>
    <col min="11269" max="11511" width="9.375" style="29"/>
    <col min="11512" max="11512" width="12.5" style="29" customWidth="1"/>
    <col min="11513" max="11513" width="38" style="29" customWidth="1"/>
    <col min="11514" max="11514" width="2.375" style="29" customWidth="1"/>
    <col min="11515" max="11515" width="21.375" style="29" bestFit="1" customWidth="1"/>
    <col min="11516" max="11516" width="3.5" style="29" customWidth="1"/>
    <col min="11517" max="11517" width="21.375" style="29" bestFit="1" customWidth="1"/>
    <col min="11518" max="11518" width="3.5" style="29" customWidth="1"/>
    <col min="11519" max="11519" width="23" style="29" bestFit="1" customWidth="1"/>
    <col min="11520" max="11520" width="3.5" style="29" customWidth="1"/>
    <col min="11521" max="11521" width="23" style="29" bestFit="1" customWidth="1"/>
    <col min="11522" max="11522" width="1.375" style="29" customWidth="1"/>
    <col min="11523" max="11523" width="9.375" style="29"/>
    <col min="11524" max="11524" width="13.5" style="29" bestFit="1" customWidth="1"/>
    <col min="11525" max="11767" width="9.375" style="29"/>
    <col min="11768" max="11768" width="12.5" style="29" customWidth="1"/>
    <col min="11769" max="11769" width="38" style="29" customWidth="1"/>
    <col min="11770" max="11770" width="2.375" style="29" customWidth="1"/>
    <col min="11771" max="11771" width="21.375" style="29" bestFit="1" customWidth="1"/>
    <col min="11772" max="11772" width="3.5" style="29" customWidth="1"/>
    <col min="11773" max="11773" width="21.375" style="29" bestFit="1" customWidth="1"/>
    <col min="11774" max="11774" width="3.5" style="29" customWidth="1"/>
    <col min="11775" max="11775" width="23" style="29" bestFit="1" customWidth="1"/>
    <col min="11776" max="11776" width="3.5" style="29" customWidth="1"/>
    <col min="11777" max="11777" width="23" style="29" bestFit="1" customWidth="1"/>
    <col min="11778" max="11778" width="1.375" style="29" customWidth="1"/>
    <col min="11779" max="11779" width="9.375" style="29"/>
    <col min="11780" max="11780" width="13.5" style="29" bestFit="1" customWidth="1"/>
    <col min="11781" max="12023" width="9.375" style="29"/>
    <col min="12024" max="12024" width="12.5" style="29" customWidth="1"/>
    <col min="12025" max="12025" width="38" style="29" customWidth="1"/>
    <col min="12026" max="12026" width="2.375" style="29" customWidth="1"/>
    <col min="12027" max="12027" width="21.375" style="29" bestFit="1" customWidth="1"/>
    <col min="12028" max="12028" width="3.5" style="29" customWidth="1"/>
    <col min="12029" max="12029" width="21.375" style="29" bestFit="1" customWidth="1"/>
    <col min="12030" max="12030" width="3.5" style="29" customWidth="1"/>
    <col min="12031" max="12031" width="23" style="29" bestFit="1" customWidth="1"/>
    <col min="12032" max="12032" width="3.5" style="29" customWidth="1"/>
    <col min="12033" max="12033" width="23" style="29" bestFit="1" customWidth="1"/>
    <col min="12034" max="12034" width="1.375" style="29" customWidth="1"/>
    <col min="12035" max="12035" width="9.375" style="29"/>
    <col min="12036" max="12036" width="13.5" style="29" bestFit="1" customWidth="1"/>
    <col min="12037" max="12279" width="9.375" style="29"/>
    <col min="12280" max="12280" width="12.5" style="29" customWidth="1"/>
    <col min="12281" max="12281" width="38" style="29" customWidth="1"/>
    <col min="12282" max="12282" width="2.375" style="29" customWidth="1"/>
    <col min="12283" max="12283" width="21.375" style="29" bestFit="1" customWidth="1"/>
    <col min="12284" max="12284" width="3.5" style="29" customWidth="1"/>
    <col min="12285" max="12285" width="21.375" style="29" bestFit="1" customWidth="1"/>
    <col min="12286" max="12286" width="3.5" style="29" customWidth="1"/>
    <col min="12287" max="12287" width="23" style="29" bestFit="1" customWidth="1"/>
    <col min="12288" max="12288" width="3.5" style="29" customWidth="1"/>
    <col min="12289" max="12289" width="23" style="29" bestFit="1" customWidth="1"/>
    <col min="12290" max="12290" width="1.375" style="29" customWidth="1"/>
    <col min="12291" max="12291" width="9.375" style="29"/>
    <col min="12292" max="12292" width="13.5" style="29" bestFit="1" customWidth="1"/>
    <col min="12293" max="12535" width="9.375" style="29"/>
    <col min="12536" max="12536" width="12.5" style="29" customWidth="1"/>
    <col min="12537" max="12537" width="38" style="29" customWidth="1"/>
    <col min="12538" max="12538" width="2.375" style="29" customWidth="1"/>
    <col min="12539" max="12539" width="21.375" style="29" bestFit="1" customWidth="1"/>
    <col min="12540" max="12540" width="3.5" style="29" customWidth="1"/>
    <col min="12541" max="12541" width="21.375" style="29" bestFit="1" customWidth="1"/>
    <col min="12542" max="12542" width="3.5" style="29" customWidth="1"/>
    <col min="12543" max="12543" width="23" style="29" bestFit="1" customWidth="1"/>
    <col min="12544" max="12544" width="3.5" style="29" customWidth="1"/>
    <col min="12545" max="12545" width="23" style="29" bestFit="1" customWidth="1"/>
    <col min="12546" max="12546" width="1.375" style="29" customWidth="1"/>
    <col min="12547" max="12547" width="9.375" style="29"/>
    <col min="12548" max="12548" width="13.5" style="29" bestFit="1" customWidth="1"/>
    <col min="12549" max="12791" width="9.375" style="29"/>
    <col min="12792" max="12792" width="12.5" style="29" customWidth="1"/>
    <col min="12793" max="12793" width="38" style="29" customWidth="1"/>
    <col min="12794" max="12794" width="2.375" style="29" customWidth="1"/>
    <col min="12795" max="12795" width="21.375" style="29" bestFit="1" customWidth="1"/>
    <col min="12796" max="12796" width="3.5" style="29" customWidth="1"/>
    <col min="12797" max="12797" width="21.375" style="29" bestFit="1" customWidth="1"/>
    <col min="12798" max="12798" width="3.5" style="29" customWidth="1"/>
    <col min="12799" max="12799" width="23" style="29" bestFit="1" customWidth="1"/>
    <col min="12800" max="12800" width="3.5" style="29" customWidth="1"/>
    <col min="12801" max="12801" width="23" style="29" bestFit="1" customWidth="1"/>
    <col min="12802" max="12802" width="1.375" style="29" customWidth="1"/>
    <col min="12803" max="12803" width="9.375" style="29"/>
    <col min="12804" max="12804" width="13.5" style="29" bestFit="1" customWidth="1"/>
    <col min="12805" max="13047" width="9.375" style="29"/>
    <col min="13048" max="13048" width="12.5" style="29" customWidth="1"/>
    <col min="13049" max="13049" width="38" style="29" customWidth="1"/>
    <col min="13050" max="13050" width="2.375" style="29" customWidth="1"/>
    <col min="13051" max="13051" width="21.375" style="29" bestFit="1" customWidth="1"/>
    <col min="13052" max="13052" width="3.5" style="29" customWidth="1"/>
    <col min="13053" max="13053" width="21.375" style="29" bestFit="1" customWidth="1"/>
    <col min="13054" max="13054" width="3.5" style="29" customWidth="1"/>
    <col min="13055" max="13055" width="23" style="29" bestFit="1" customWidth="1"/>
    <col min="13056" max="13056" width="3.5" style="29" customWidth="1"/>
    <col min="13057" max="13057" width="23" style="29" bestFit="1" customWidth="1"/>
    <col min="13058" max="13058" width="1.375" style="29" customWidth="1"/>
    <col min="13059" max="13059" width="9.375" style="29"/>
    <col min="13060" max="13060" width="13.5" style="29" bestFit="1" customWidth="1"/>
    <col min="13061" max="13303" width="9.375" style="29"/>
    <col min="13304" max="13304" width="12.5" style="29" customWidth="1"/>
    <col min="13305" max="13305" width="38" style="29" customWidth="1"/>
    <col min="13306" max="13306" width="2.375" style="29" customWidth="1"/>
    <col min="13307" max="13307" width="21.375" style="29" bestFit="1" customWidth="1"/>
    <col min="13308" max="13308" width="3.5" style="29" customWidth="1"/>
    <col min="13309" max="13309" width="21.375" style="29" bestFit="1" customWidth="1"/>
    <col min="13310" max="13310" width="3.5" style="29" customWidth="1"/>
    <col min="13311" max="13311" width="23" style="29" bestFit="1" customWidth="1"/>
    <col min="13312" max="13312" width="3.5" style="29" customWidth="1"/>
    <col min="13313" max="13313" width="23" style="29" bestFit="1" customWidth="1"/>
    <col min="13314" max="13314" width="1.375" style="29" customWidth="1"/>
    <col min="13315" max="13315" width="9.375" style="29"/>
    <col min="13316" max="13316" width="13.5" style="29" bestFit="1" customWidth="1"/>
    <col min="13317" max="13559" width="9.375" style="29"/>
    <col min="13560" max="13560" width="12.5" style="29" customWidth="1"/>
    <col min="13561" max="13561" width="38" style="29" customWidth="1"/>
    <col min="13562" max="13562" width="2.375" style="29" customWidth="1"/>
    <col min="13563" max="13563" width="21.375" style="29" bestFit="1" customWidth="1"/>
    <col min="13564" max="13564" width="3.5" style="29" customWidth="1"/>
    <col min="13565" max="13565" width="21.375" style="29" bestFit="1" customWidth="1"/>
    <col min="13566" max="13566" width="3.5" style="29" customWidth="1"/>
    <col min="13567" max="13567" width="23" style="29" bestFit="1" customWidth="1"/>
    <col min="13568" max="13568" width="3.5" style="29" customWidth="1"/>
    <col min="13569" max="13569" width="23" style="29" bestFit="1" customWidth="1"/>
    <col min="13570" max="13570" width="1.375" style="29" customWidth="1"/>
    <col min="13571" max="13571" width="9.375" style="29"/>
    <col min="13572" max="13572" width="13.5" style="29" bestFit="1" customWidth="1"/>
    <col min="13573" max="13815" width="9.375" style="29"/>
    <col min="13816" max="13816" width="12.5" style="29" customWidth="1"/>
    <col min="13817" max="13817" width="38" style="29" customWidth="1"/>
    <col min="13818" max="13818" width="2.375" style="29" customWidth="1"/>
    <col min="13819" max="13819" width="21.375" style="29" bestFit="1" customWidth="1"/>
    <col min="13820" max="13820" width="3.5" style="29" customWidth="1"/>
    <col min="13821" max="13821" width="21.375" style="29" bestFit="1" customWidth="1"/>
    <col min="13822" max="13822" width="3.5" style="29" customWidth="1"/>
    <col min="13823" max="13823" width="23" style="29" bestFit="1" customWidth="1"/>
    <col min="13824" max="13824" width="3.5" style="29" customWidth="1"/>
    <col min="13825" max="13825" width="23" style="29" bestFit="1" customWidth="1"/>
    <col min="13826" max="13826" width="1.375" style="29" customWidth="1"/>
    <col min="13827" max="13827" width="9.375" style="29"/>
    <col min="13828" max="13828" width="13.5" style="29" bestFit="1" customWidth="1"/>
    <col min="13829" max="14071" width="9.375" style="29"/>
    <col min="14072" max="14072" width="12.5" style="29" customWidth="1"/>
    <col min="14073" max="14073" width="38" style="29" customWidth="1"/>
    <col min="14074" max="14074" width="2.375" style="29" customWidth="1"/>
    <col min="14075" max="14075" width="21.375" style="29" bestFit="1" customWidth="1"/>
    <col min="14076" max="14076" width="3.5" style="29" customWidth="1"/>
    <col min="14077" max="14077" width="21.375" style="29" bestFit="1" customWidth="1"/>
    <col min="14078" max="14078" width="3.5" style="29" customWidth="1"/>
    <col min="14079" max="14079" width="23" style="29" bestFit="1" customWidth="1"/>
    <col min="14080" max="14080" width="3.5" style="29" customWidth="1"/>
    <col min="14081" max="14081" width="23" style="29" bestFit="1" customWidth="1"/>
    <col min="14082" max="14082" width="1.375" style="29" customWidth="1"/>
    <col min="14083" max="14083" width="9.375" style="29"/>
    <col min="14084" max="14084" width="13.5" style="29" bestFit="1" customWidth="1"/>
    <col min="14085" max="14327" width="9.375" style="29"/>
    <col min="14328" max="14328" width="12.5" style="29" customWidth="1"/>
    <col min="14329" max="14329" width="38" style="29" customWidth="1"/>
    <col min="14330" max="14330" width="2.375" style="29" customWidth="1"/>
    <col min="14331" max="14331" width="21.375" style="29" bestFit="1" customWidth="1"/>
    <col min="14332" max="14332" width="3.5" style="29" customWidth="1"/>
    <col min="14333" max="14333" width="21.375" style="29" bestFit="1" customWidth="1"/>
    <col min="14334" max="14334" width="3.5" style="29" customWidth="1"/>
    <col min="14335" max="14335" width="23" style="29" bestFit="1" customWidth="1"/>
    <col min="14336" max="14336" width="3.5" style="29" customWidth="1"/>
    <col min="14337" max="14337" width="23" style="29" bestFit="1" customWidth="1"/>
    <col min="14338" max="14338" width="1.375" style="29" customWidth="1"/>
    <col min="14339" max="14339" width="9.375" style="29"/>
    <col min="14340" max="14340" width="13.5" style="29" bestFit="1" customWidth="1"/>
    <col min="14341" max="14583" width="9.375" style="29"/>
    <col min="14584" max="14584" width="12.5" style="29" customWidth="1"/>
    <col min="14585" max="14585" width="38" style="29" customWidth="1"/>
    <col min="14586" max="14586" width="2.375" style="29" customWidth="1"/>
    <col min="14587" max="14587" width="21.375" style="29" bestFit="1" customWidth="1"/>
    <col min="14588" max="14588" width="3.5" style="29" customWidth="1"/>
    <col min="14589" max="14589" width="21.375" style="29" bestFit="1" customWidth="1"/>
    <col min="14590" max="14590" width="3.5" style="29" customWidth="1"/>
    <col min="14591" max="14591" width="23" style="29" bestFit="1" customWidth="1"/>
    <col min="14592" max="14592" width="3.5" style="29" customWidth="1"/>
    <col min="14593" max="14593" width="23" style="29" bestFit="1" customWidth="1"/>
    <col min="14594" max="14594" width="1.375" style="29" customWidth="1"/>
    <col min="14595" max="14595" width="9.375" style="29"/>
    <col min="14596" max="14596" width="13.5" style="29" bestFit="1" customWidth="1"/>
    <col min="14597" max="14839" width="9.375" style="29"/>
    <col min="14840" max="14840" width="12.5" style="29" customWidth="1"/>
    <col min="14841" max="14841" width="38" style="29" customWidth="1"/>
    <col min="14842" max="14842" width="2.375" style="29" customWidth="1"/>
    <col min="14843" max="14843" width="21.375" style="29" bestFit="1" customWidth="1"/>
    <col min="14844" max="14844" width="3.5" style="29" customWidth="1"/>
    <col min="14845" max="14845" width="21.375" style="29" bestFit="1" customWidth="1"/>
    <col min="14846" max="14846" width="3.5" style="29" customWidth="1"/>
    <col min="14847" max="14847" width="23" style="29" bestFit="1" customWidth="1"/>
    <col min="14848" max="14848" width="3.5" style="29" customWidth="1"/>
    <col min="14849" max="14849" width="23" style="29" bestFit="1" customWidth="1"/>
    <col min="14850" max="14850" width="1.375" style="29" customWidth="1"/>
    <col min="14851" max="14851" width="9.375" style="29"/>
    <col min="14852" max="14852" width="13.5" style="29" bestFit="1" customWidth="1"/>
    <col min="14853" max="15095" width="9.375" style="29"/>
    <col min="15096" max="15096" width="12.5" style="29" customWidth="1"/>
    <col min="15097" max="15097" width="38" style="29" customWidth="1"/>
    <col min="15098" max="15098" width="2.375" style="29" customWidth="1"/>
    <col min="15099" max="15099" width="21.375" style="29" bestFit="1" customWidth="1"/>
    <col min="15100" max="15100" width="3.5" style="29" customWidth="1"/>
    <col min="15101" max="15101" width="21.375" style="29" bestFit="1" customWidth="1"/>
    <col min="15102" max="15102" width="3.5" style="29" customWidth="1"/>
    <col min="15103" max="15103" width="23" style="29" bestFit="1" customWidth="1"/>
    <col min="15104" max="15104" width="3.5" style="29" customWidth="1"/>
    <col min="15105" max="15105" width="23" style="29" bestFit="1" customWidth="1"/>
    <col min="15106" max="15106" width="1.375" style="29" customWidth="1"/>
    <col min="15107" max="15107" width="9.375" style="29"/>
    <col min="15108" max="15108" width="13.5" style="29" bestFit="1" customWidth="1"/>
    <col min="15109" max="15351" width="9.375" style="29"/>
    <col min="15352" max="15352" width="12.5" style="29" customWidth="1"/>
    <col min="15353" max="15353" width="38" style="29" customWidth="1"/>
    <col min="15354" max="15354" width="2.375" style="29" customWidth="1"/>
    <col min="15355" max="15355" width="21.375" style="29" bestFit="1" customWidth="1"/>
    <col min="15356" max="15356" width="3.5" style="29" customWidth="1"/>
    <col min="15357" max="15357" width="21.375" style="29" bestFit="1" customWidth="1"/>
    <col min="15358" max="15358" width="3.5" style="29" customWidth="1"/>
    <col min="15359" max="15359" width="23" style="29" bestFit="1" customWidth="1"/>
    <col min="15360" max="15360" width="3.5" style="29" customWidth="1"/>
    <col min="15361" max="15361" width="23" style="29" bestFit="1" customWidth="1"/>
    <col min="15362" max="15362" width="1.375" style="29" customWidth="1"/>
    <col min="15363" max="15363" width="9.375" style="29"/>
    <col min="15364" max="15364" width="13.5" style="29" bestFit="1" customWidth="1"/>
    <col min="15365" max="15607" width="9.375" style="29"/>
    <col min="15608" max="15608" width="12.5" style="29" customWidth="1"/>
    <col min="15609" max="15609" width="38" style="29" customWidth="1"/>
    <col min="15610" max="15610" width="2.375" style="29" customWidth="1"/>
    <col min="15611" max="15611" width="21.375" style="29" bestFit="1" customWidth="1"/>
    <col min="15612" max="15612" width="3.5" style="29" customWidth="1"/>
    <col min="15613" max="15613" width="21.375" style="29" bestFit="1" customWidth="1"/>
    <col min="15614" max="15614" width="3.5" style="29" customWidth="1"/>
    <col min="15615" max="15615" width="23" style="29" bestFit="1" customWidth="1"/>
    <col min="15616" max="15616" width="3.5" style="29" customWidth="1"/>
    <col min="15617" max="15617" width="23" style="29" bestFit="1" customWidth="1"/>
    <col min="15618" max="15618" width="1.375" style="29" customWidth="1"/>
    <col min="15619" max="15619" width="9.375" style="29"/>
    <col min="15620" max="15620" width="13.5" style="29" bestFit="1" customWidth="1"/>
    <col min="15621" max="15863" width="9.375" style="29"/>
    <col min="15864" max="15864" width="12.5" style="29" customWidth="1"/>
    <col min="15865" max="15865" width="38" style="29" customWidth="1"/>
    <col min="15866" max="15866" width="2.375" style="29" customWidth="1"/>
    <col min="15867" max="15867" width="21.375" style="29" bestFit="1" customWidth="1"/>
    <col min="15868" max="15868" width="3.5" style="29" customWidth="1"/>
    <col min="15869" max="15869" width="21.375" style="29" bestFit="1" customWidth="1"/>
    <col min="15870" max="15870" width="3.5" style="29" customWidth="1"/>
    <col min="15871" max="15871" width="23" style="29" bestFit="1" customWidth="1"/>
    <col min="15872" max="15872" width="3.5" style="29" customWidth="1"/>
    <col min="15873" max="15873" width="23" style="29" bestFit="1" customWidth="1"/>
    <col min="15874" max="15874" width="1.375" style="29" customWidth="1"/>
    <col min="15875" max="15875" width="9.375" style="29"/>
    <col min="15876" max="15876" width="13.5" style="29" bestFit="1" customWidth="1"/>
    <col min="15877" max="16119" width="9.375" style="29"/>
    <col min="16120" max="16120" width="12.5" style="29" customWidth="1"/>
    <col min="16121" max="16121" width="38" style="29" customWidth="1"/>
    <col min="16122" max="16122" width="2.375" style="29" customWidth="1"/>
    <col min="16123" max="16123" width="21.375" style="29" bestFit="1" customWidth="1"/>
    <col min="16124" max="16124" width="3.5" style="29" customWidth="1"/>
    <col min="16125" max="16125" width="21.375" style="29" bestFit="1" customWidth="1"/>
    <col min="16126" max="16126" width="3.5" style="29" customWidth="1"/>
    <col min="16127" max="16127" width="23" style="29" bestFit="1" customWidth="1"/>
    <col min="16128" max="16128" width="3.5" style="29" customWidth="1"/>
    <col min="16129" max="16129" width="23" style="29" bestFit="1" customWidth="1"/>
    <col min="16130" max="16130" width="1.375" style="29" customWidth="1"/>
    <col min="16131" max="16131" width="9.375" style="29"/>
    <col min="16132" max="16132" width="13.5" style="29" bestFit="1" customWidth="1"/>
    <col min="16133" max="16384" width="9.375" style="29"/>
  </cols>
  <sheetData>
    <row r="1" spans="2:24" x14ac:dyDescent="0.2">
      <c r="B1" s="49" t="str">
        <f>'قائمة الدخل'!B1</f>
        <v>شركة المقاييس الحيوية للتجارة</v>
      </c>
      <c r="C1" s="49"/>
      <c r="D1" s="49"/>
      <c r="E1" s="138"/>
      <c r="F1" s="138"/>
      <c r="G1" s="138"/>
      <c r="H1" s="138"/>
      <c r="I1" s="138"/>
      <c r="J1" s="138"/>
      <c r="K1" s="138"/>
    </row>
    <row r="2" spans="2:24" x14ac:dyDescent="0.2">
      <c r="B2" s="71" t="str">
        <f>'قائمة الدخل'!B2</f>
        <v>شركة ذات مسئولية محدودة</v>
      </c>
      <c r="C2" s="49"/>
      <c r="D2" s="49"/>
      <c r="E2" s="138"/>
      <c r="F2" s="138"/>
      <c r="G2" s="138"/>
      <c r="H2" s="138"/>
      <c r="I2" s="138"/>
      <c r="J2" s="138"/>
      <c r="K2" s="138"/>
    </row>
    <row r="3" spans="2:24" x14ac:dyDescent="0.2">
      <c r="B3" s="166" t="s">
        <v>220</v>
      </c>
      <c r="C3" s="166"/>
      <c r="D3" s="166"/>
      <c r="E3" s="139"/>
      <c r="F3" s="139"/>
      <c r="G3" s="139"/>
      <c r="H3" s="139"/>
      <c r="I3" s="139"/>
      <c r="J3" s="139"/>
      <c r="K3" s="139"/>
    </row>
    <row r="4" spans="2:24" x14ac:dyDescent="0.2">
      <c r="B4" s="48" t="s">
        <v>24</v>
      </c>
      <c r="C4" s="30"/>
      <c r="D4" s="30"/>
      <c r="E4" s="140"/>
      <c r="F4" s="140"/>
      <c r="G4" s="140"/>
      <c r="H4" s="140"/>
      <c r="I4" s="140"/>
      <c r="J4" s="140"/>
      <c r="K4" s="140"/>
    </row>
    <row r="5" spans="2:24" x14ac:dyDescent="0.2">
      <c r="B5" s="166"/>
      <c r="C5" s="166"/>
      <c r="E5" s="139"/>
      <c r="F5" s="139"/>
      <c r="G5" s="139"/>
      <c r="H5" s="139"/>
      <c r="I5" s="139"/>
      <c r="J5" s="139"/>
      <c r="K5" s="139"/>
    </row>
    <row r="6" spans="2:24" x14ac:dyDescent="0.2">
      <c r="B6" s="34"/>
      <c r="C6" s="50"/>
      <c r="D6" s="50"/>
      <c r="E6" s="50"/>
      <c r="F6" s="50"/>
      <c r="G6" s="50"/>
      <c r="H6" s="50"/>
      <c r="I6" s="50"/>
      <c r="J6" s="50"/>
    </row>
    <row r="7" spans="2:24" s="50" customFormat="1" x14ac:dyDescent="0.2">
      <c r="C7" s="32" t="s">
        <v>4</v>
      </c>
      <c r="D7" s="57"/>
      <c r="E7" s="32" t="s">
        <v>5</v>
      </c>
      <c r="F7" s="56"/>
      <c r="G7" s="32" t="s">
        <v>114</v>
      </c>
      <c r="H7" s="56"/>
      <c r="I7" s="32" t="s">
        <v>96</v>
      </c>
      <c r="J7" s="57"/>
      <c r="K7" s="170" t="s">
        <v>3</v>
      </c>
    </row>
    <row r="8" spans="2:24" ht="9" customHeight="1" x14ac:dyDescent="0.2">
      <c r="B8" s="71"/>
      <c r="C8" s="56"/>
      <c r="D8" s="56"/>
      <c r="E8" s="56"/>
      <c r="F8" s="56"/>
      <c r="G8" s="56"/>
      <c r="H8" s="56"/>
      <c r="I8" s="56"/>
      <c r="J8" s="56"/>
      <c r="K8" s="202"/>
      <c r="L8" s="71"/>
      <c r="M8" s="71"/>
      <c r="N8" s="71"/>
      <c r="O8" s="71"/>
      <c r="P8" s="71"/>
      <c r="Q8" s="71"/>
      <c r="R8" s="71"/>
      <c r="S8" s="71"/>
      <c r="T8" s="71"/>
      <c r="U8" s="71"/>
      <c r="V8" s="71"/>
      <c r="W8" s="71"/>
      <c r="X8" s="71"/>
    </row>
    <row r="9" spans="2:24" ht="36" customHeight="1" x14ac:dyDescent="0.2">
      <c r="B9" s="166" t="s">
        <v>218</v>
      </c>
      <c r="C9" s="43">
        <v>200000</v>
      </c>
      <c r="D9" s="43"/>
      <c r="E9" s="43">
        <v>60000</v>
      </c>
      <c r="F9" s="43"/>
      <c r="G9" s="43">
        <v>617065</v>
      </c>
      <c r="H9" s="43"/>
      <c r="I9" s="43">
        <v>3042451</v>
      </c>
      <c r="J9" s="13"/>
      <c r="K9" s="43">
        <f>SUM(C9:I9)</f>
        <v>3919516</v>
      </c>
      <c r="L9" s="71"/>
      <c r="M9" s="71"/>
      <c r="N9" s="71"/>
      <c r="O9" s="71"/>
      <c r="P9" s="71"/>
      <c r="Q9" s="71"/>
      <c r="R9" s="71"/>
      <c r="S9" s="71"/>
      <c r="T9" s="71"/>
      <c r="U9" s="71"/>
    </row>
    <row r="10" spans="2:24" x14ac:dyDescent="0.2">
      <c r="B10" s="115" t="s">
        <v>43</v>
      </c>
      <c r="C10" s="15">
        <v>0</v>
      </c>
      <c r="D10" s="15"/>
      <c r="E10" s="15">
        <v>0</v>
      </c>
      <c r="F10" s="15"/>
      <c r="G10" s="15">
        <v>0</v>
      </c>
      <c r="H10" s="15"/>
      <c r="I10" s="58">
        <f>'قائمة الدخل'!G19</f>
        <v>3634121</v>
      </c>
      <c r="J10" s="15"/>
      <c r="K10" s="59">
        <f>SUM(I10:J10)</f>
        <v>3634121</v>
      </c>
    </row>
    <row r="11" spans="2:24" x14ac:dyDescent="0.2">
      <c r="B11" s="116" t="s">
        <v>47</v>
      </c>
      <c r="C11" s="51">
        <v>0</v>
      </c>
      <c r="D11" s="51"/>
      <c r="E11" s="51">
        <v>0</v>
      </c>
      <c r="F11" s="51"/>
      <c r="G11" s="51">
        <v>0</v>
      </c>
      <c r="H11" s="51"/>
      <c r="I11" s="51">
        <v>0</v>
      </c>
      <c r="J11" s="51"/>
      <c r="K11" s="118">
        <v>0</v>
      </c>
    </row>
    <row r="12" spans="2:24" x14ac:dyDescent="0.2">
      <c r="B12" s="166" t="s">
        <v>38</v>
      </c>
      <c r="C12" s="43">
        <f>SUM(C10:C11)</f>
        <v>0</v>
      </c>
      <c r="D12" s="43"/>
      <c r="E12" s="43">
        <f>SUM(E10:E11)</f>
        <v>0</v>
      </c>
      <c r="F12" s="43"/>
      <c r="G12" s="43">
        <f>SUM(G10:G11)</f>
        <v>0</v>
      </c>
      <c r="H12" s="43"/>
      <c r="I12" s="43">
        <f>SUM(I10:I11)</f>
        <v>3634121</v>
      </c>
      <c r="J12" s="37"/>
      <c r="K12" s="43">
        <f>SUM(K10:K11)</f>
        <v>3634121</v>
      </c>
    </row>
    <row r="13" spans="2:24" x14ac:dyDescent="0.2">
      <c r="B13" s="167" t="s">
        <v>94</v>
      </c>
      <c r="C13" s="13">
        <v>0</v>
      </c>
      <c r="D13" s="13"/>
      <c r="E13" s="13">
        <v>0</v>
      </c>
      <c r="F13" s="13"/>
      <c r="G13" s="13">
        <v>0</v>
      </c>
      <c r="H13" s="13"/>
      <c r="I13" s="13">
        <v>-3042450</v>
      </c>
      <c r="J13" s="13"/>
      <c r="K13" s="43">
        <f>SUM(C13:J13)</f>
        <v>-3042450</v>
      </c>
    </row>
    <row r="14" spans="2:24" ht="21" thickBot="1" x14ac:dyDescent="0.25">
      <c r="B14" s="166" t="s">
        <v>186</v>
      </c>
      <c r="C14" s="16">
        <f>SUM(C12:C13)+C9</f>
        <v>200000</v>
      </c>
      <c r="D14" s="43"/>
      <c r="E14" s="16">
        <f>SUM(E12:E13)+E9</f>
        <v>60000</v>
      </c>
      <c r="F14" s="43"/>
      <c r="G14" s="16">
        <f>SUM(G12:G13)+G9</f>
        <v>617065</v>
      </c>
      <c r="H14" s="43"/>
      <c r="I14" s="16">
        <f>SUM(I12:I13)+I9</f>
        <v>3634122</v>
      </c>
      <c r="J14" s="43"/>
      <c r="K14" s="16">
        <f>SUM(K12:K13)+K9</f>
        <v>4511187</v>
      </c>
    </row>
    <row r="15" spans="2:24" ht="21" thickTop="1" x14ac:dyDescent="0.2">
      <c r="B15" s="166"/>
      <c r="C15" s="43"/>
      <c r="D15" s="43"/>
      <c r="E15" s="19"/>
      <c r="F15" s="43"/>
      <c r="G15" s="19"/>
      <c r="H15" s="43"/>
      <c r="I15" s="19"/>
      <c r="J15" s="43"/>
      <c r="K15" s="19"/>
    </row>
    <row r="16" spans="2:24" x14ac:dyDescent="0.2">
      <c r="B16" s="115" t="s">
        <v>43</v>
      </c>
      <c r="C16" s="15">
        <v>0</v>
      </c>
      <c r="D16" s="15"/>
      <c r="E16" s="15">
        <v>0</v>
      </c>
      <c r="F16" s="15"/>
      <c r="G16" s="15">
        <v>0</v>
      </c>
      <c r="H16" s="15"/>
      <c r="I16" s="58">
        <f>'قائمة الدخل'!E19</f>
        <v>6047591</v>
      </c>
      <c r="J16" s="15"/>
      <c r="K16" s="59">
        <f>SUM(I16:J16)</f>
        <v>6047591</v>
      </c>
    </row>
    <row r="17" spans="2:11" x14ac:dyDescent="0.2">
      <c r="B17" s="116" t="s">
        <v>47</v>
      </c>
      <c r="C17" s="51">
        <v>0</v>
      </c>
      <c r="D17" s="51"/>
      <c r="E17" s="51">
        <v>0</v>
      </c>
      <c r="F17" s="51"/>
      <c r="G17" s="51">
        <v>0</v>
      </c>
      <c r="H17" s="51"/>
      <c r="I17" s="51">
        <v>0</v>
      </c>
      <c r="J17" s="51"/>
      <c r="K17" s="118">
        <v>0</v>
      </c>
    </row>
    <row r="18" spans="2:11" x14ac:dyDescent="0.2">
      <c r="B18" s="166" t="s">
        <v>38</v>
      </c>
      <c r="C18" s="13">
        <f>SUM(C16:C17)</f>
        <v>0</v>
      </c>
      <c r="D18" s="13"/>
      <c r="E18" s="13">
        <f>SUM(E16:E17)</f>
        <v>0</v>
      </c>
      <c r="F18" s="13"/>
      <c r="G18" s="13">
        <f>SUM(G16:G17)</f>
        <v>0</v>
      </c>
      <c r="H18" s="13"/>
      <c r="I18" s="43">
        <f>SUM(I16:I17)</f>
        <v>6047591</v>
      </c>
      <c r="J18" s="37"/>
      <c r="K18" s="43">
        <f>SUM(K16:K17)</f>
        <v>6047591</v>
      </c>
    </row>
    <row r="19" spans="2:11" x14ac:dyDescent="0.2">
      <c r="B19" s="167" t="s">
        <v>94</v>
      </c>
      <c r="C19" s="43">
        <v>0</v>
      </c>
      <c r="D19" s="43"/>
      <c r="E19" s="43">
        <v>0</v>
      </c>
      <c r="F19" s="43"/>
      <c r="G19" s="43">
        <v>0</v>
      </c>
      <c r="H19" s="43"/>
      <c r="I19" s="13">
        <v>-3634122</v>
      </c>
      <c r="J19" s="43"/>
      <c r="K19" s="117">
        <f>SUM(C19:I19)</f>
        <v>-3634122</v>
      </c>
    </row>
    <row r="20" spans="2:11" ht="21" thickBot="1" x14ac:dyDescent="0.25">
      <c r="B20" s="166" t="s">
        <v>219</v>
      </c>
      <c r="C20" s="16">
        <f>SUM(C18:C19)+C14</f>
        <v>200000</v>
      </c>
      <c r="D20" s="40"/>
      <c r="E20" s="16">
        <f>SUM(E18:E19)+E14</f>
        <v>60000</v>
      </c>
      <c r="F20" s="43"/>
      <c r="G20" s="16">
        <f>SUM(G18:G19)+G14</f>
        <v>617065</v>
      </c>
      <c r="H20" s="43"/>
      <c r="I20" s="16">
        <f>SUM(I18:I19)+I14</f>
        <v>6047591</v>
      </c>
      <c r="J20" s="40"/>
      <c r="K20" s="16">
        <f>SUM(K18:K19)+K14</f>
        <v>6924656</v>
      </c>
    </row>
    <row r="21" spans="2:11" ht="21" thickTop="1" x14ac:dyDescent="0.2">
      <c r="C21" s="52"/>
      <c r="D21" s="52"/>
      <c r="E21" s="52"/>
      <c r="F21" s="52"/>
      <c r="G21" s="52"/>
      <c r="H21" s="52"/>
      <c r="I21" s="52"/>
      <c r="J21" s="52"/>
    </row>
    <row r="22" spans="2:11" ht="6.75" customHeight="1" x14ac:dyDescent="0.2">
      <c r="C22" s="52"/>
      <c r="D22" s="52"/>
      <c r="E22" s="52"/>
      <c r="F22" s="52"/>
      <c r="G22" s="52"/>
      <c r="H22" s="52"/>
      <c r="I22" s="52"/>
      <c r="J22" s="52"/>
    </row>
    <row r="24" spans="2:11" x14ac:dyDescent="0.2">
      <c r="B24" s="210" t="s">
        <v>174</v>
      </c>
      <c r="C24" s="210"/>
      <c r="D24" s="210"/>
      <c r="E24" s="210"/>
      <c r="F24" s="210"/>
      <c r="G24" s="210"/>
      <c r="H24" s="210"/>
      <c r="I24" s="210"/>
      <c r="J24" s="210"/>
      <c r="K24" s="210"/>
    </row>
    <row r="25" spans="2:11" x14ac:dyDescent="0.2">
      <c r="B25" s="208">
        <v>6</v>
      </c>
      <c r="C25" s="208"/>
      <c r="D25" s="208"/>
      <c r="E25" s="208"/>
      <c r="F25" s="208"/>
      <c r="G25" s="208"/>
      <c r="H25" s="208"/>
      <c r="I25" s="208"/>
      <c r="J25" s="208"/>
      <c r="K25" s="208"/>
    </row>
    <row r="26" spans="2:11" x14ac:dyDescent="0.2">
      <c r="B26" s="209"/>
      <c r="C26" s="209"/>
      <c r="D26" s="209"/>
      <c r="E26" s="209"/>
      <c r="F26" s="209"/>
      <c r="G26" s="209"/>
      <c r="H26" s="209"/>
      <c r="I26" s="209"/>
      <c r="J26" s="209"/>
      <c r="K26" s="209"/>
    </row>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2">
    <mergeCell ref="B24:K24"/>
    <mergeCell ref="B25:K26"/>
  </mergeCells>
  <printOptions horizontalCentered="1"/>
  <pageMargins left="0.27559055118110237" right="0.23622047244094491" top="0.62992125984251968" bottom="0" header="0.27559055118110237" footer="0"/>
  <pageSetup paperSize="9" firstPageNumber="5" orientation="landscape" useFirstPageNumber="1" r:id="rId2"/>
  <headerFooter alignWithMargins="0"/>
  <ignoredErrors>
    <ignoredError sqref="C12 E12:G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sheetPr>
  <dimension ref="B1:E44"/>
  <sheetViews>
    <sheetView rightToLeft="1" showWhiteSpace="0" view="pageLayout" zoomScaleNormal="90" zoomScaleSheetLayoutView="150" workbookViewId="0">
      <selection activeCell="C4" sqref="C4"/>
    </sheetView>
  </sheetViews>
  <sheetFormatPr defaultColWidth="9.375" defaultRowHeight="20.25" x14ac:dyDescent="0.2"/>
  <cols>
    <col min="1" max="1" width="1.75" style="29" customWidth="1"/>
    <col min="2" max="2" width="42.125" style="29" customWidth="1"/>
    <col min="3" max="3" width="15.625" style="169" customWidth="1"/>
    <col min="4" max="4" width="1.75" style="169" customWidth="1"/>
    <col min="5" max="5" width="13.25" style="169" customWidth="1"/>
    <col min="6" max="6" width="1.75" style="29" customWidth="1"/>
    <col min="7" max="7" width="14.5" style="29" bestFit="1" customWidth="1"/>
    <col min="8" max="250" width="9.375" style="29"/>
    <col min="251" max="251" width="12.5" style="29" customWidth="1"/>
    <col min="252" max="252" width="52.5" style="29" customWidth="1"/>
    <col min="253" max="253" width="1" style="29" customWidth="1"/>
    <col min="254" max="254" width="18.5" style="29" customWidth="1"/>
    <col min="255" max="255" width="1.5" style="29" customWidth="1"/>
    <col min="256" max="256" width="18.5" style="29" customWidth="1"/>
    <col min="257" max="257" width="1.375" style="29" customWidth="1"/>
    <col min="258" max="258" width="1" style="29" customWidth="1"/>
    <col min="259" max="259" width="1.5" style="29" customWidth="1"/>
    <col min="260" max="260" width="13.5" style="29" bestFit="1" customWidth="1"/>
    <col min="261" max="261" width="18.375" style="29" bestFit="1" customWidth="1"/>
    <col min="262" max="262" width="16.375" style="29" customWidth="1"/>
    <col min="263" max="263" width="14.5" style="29" bestFit="1" customWidth="1"/>
    <col min="264" max="506" width="9.375" style="29"/>
    <col min="507" max="507" width="12.5" style="29" customWidth="1"/>
    <col min="508" max="508" width="52.5" style="29" customWidth="1"/>
    <col min="509" max="509" width="1" style="29" customWidth="1"/>
    <col min="510" max="510" width="18.5" style="29" customWidth="1"/>
    <col min="511" max="511" width="1.5" style="29" customWidth="1"/>
    <col min="512" max="512" width="18.5" style="29" customWidth="1"/>
    <col min="513" max="513" width="1.375" style="29" customWidth="1"/>
    <col min="514" max="514" width="1" style="29" customWidth="1"/>
    <col min="515" max="515" width="1.5" style="29" customWidth="1"/>
    <col min="516" max="516" width="13.5" style="29" bestFit="1" customWidth="1"/>
    <col min="517" max="517" width="18.375" style="29" bestFit="1" customWidth="1"/>
    <col min="518" max="518" width="16.375" style="29" customWidth="1"/>
    <col min="519" max="519" width="14.5" style="29" bestFit="1" customWidth="1"/>
    <col min="520" max="762" width="9.375" style="29"/>
    <col min="763" max="763" width="12.5" style="29" customWidth="1"/>
    <col min="764" max="764" width="52.5" style="29" customWidth="1"/>
    <col min="765" max="765" width="1" style="29" customWidth="1"/>
    <col min="766" max="766" width="18.5" style="29" customWidth="1"/>
    <col min="767" max="767" width="1.5" style="29" customWidth="1"/>
    <col min="768" max="768" width="18.5" style="29" customWidth="1"/>
    <col min="769" max="769" width="1.375" style="29" customWidth="1"/>
    <col min="770" max="770" width="1" style="29" customWidth="1"/>
    <col min="771" max="771" width="1.5" style="29" customWidth="1"/>
    <col min="772" max="772" width="13.5" style="29" bestFit="1" customWidth="1"/>
    <col min="773" max="773" width="18.375" style="29" bestFit="1" customWidth="1"/>
    <col min="774" max="774" width="16.375" style="29" customWidth="1"/>
    <col min="775" max="775" width="14.5" style="29" bestFit="1" customWidth="1"/>
    <col min="776" max="1018" width="9.375" style="29"/>
    <col min="1019" max="1019" width="12.5" style="29" customWidth="1"/>
    <col min="1020" max="1020" width="52.5" style="29" customWidth="1"/>
    <col min="1021" max="1021" width="1" style="29" customWidth="1"/>
    <col min="1022" max="1022" width="18.5" style="29" customWidth="1"/>
    <col min="1023" max="1023" width="1.5" style="29" customWidth="1"/>
    <col min="1024" max="1024" width="18.5" style="29" customWidth="1"/>
    <col min="1025" max="1025" width="1.375" style="29" customWidth="1"/>
    <col min="1026" max="1026" width="1" style="29" customWidth="1"/>
    <col min="1027" max="1027" width="1.5" style="29" customWidth="1"/>
    <col min="1028" max="1028" width="13.5" style="29" bestFit="1" customWidth="1"/>
    <col min="1029" max="1029" width="18.375" style="29" bestFit="1" customWidth="1"/>
    <col min="1030" max="1030" width="16.375" style="29" customWidth="1"/>
    <col min="1031" max="1031" width="14.5" style="29" bestFit="1" customWidth="1"/>
    <col min="1032" max="1274" width="9.375" style="29"/>
    <col min="1275" max="1275" width="12.5" style="29" customWidth="1"/>
    <col min="1276" max="1276" width="52.5" style="29" customWidth="1"/>
    <col min="1277" max="1277" width="1" style="29" customWidth="1"/>
    <col min="1278" max="1278" width="18.5" style="29" customWidth="1"/>
    <col min="1279" max="1279" width="1.5" style="29" customWidth="1"/>
    <col min="1280" max="1280" width="18.5" style="29" customWidth="1"/>
    <col min="1281" max="1281" width="1.375" style="29" customWidth="1"/>
    <col min="1282" max="1282" width="1" style="29" customWidth="1"/>
    <col min="1283" max="1283" width="1.5" style="29" customWidth="1"/>
    <col min="1284" max="1284" width="13.5" style="29" bestFit="1" customWidth="1"/>
    <col min="1285" max="1285" width="18.375" style="29" bestFit="1" customWidth="1"/>
    <col min="1286" max="1286" width="16.375" style="29" customWidth="1"/>
    <col min="1287" max="1287" width="14.5" style="29" bestFit="1" customWidth="1"/>
    <col min="1288" max="1530" width="9.375" style="29"/>
    <col min="1531" max="1531" width="12.5" style="29" customWidth="1"/>
    <col min="1532" max="1532" width="52.5" style="29" customWidth="1"/>
    <col min="1533" max="1533" width="1" style="29" customWidth="1"/>
    <col min="1534" max="1534" width="18.5" style="29" customWidth="1"/>
    <col min="1535" max="1535" width="1.5" style="29" customWidth="1"/>
    <col min="1536" max="1536" width="18.5" style="29" customWidth="1"/>
    <col min="1537" max="1537" width="1.375" style="29" customWidth="1"/>
    <col min="1538" max="1538" width="1" style="29" customWidth="1"/>
    <col min="1539" max="1539" width="1.5" style="29" customWidth="1"/>
    <col min="1540" max="1540" width="13.5" style="29" bestFit="1" customWidth="1"/>
    <col min="1541" max="1541" width="18.375" style="29" bestFit="1" customWidth="1"/>
    <col min="1542" max="1542" width="16.375" style="29" customWidth="1"/>
    <col min="1543" max="1543" width="14.5" style="29" bestFit="1" customWidth="1"/>
    <col min="1544" max="1786" width="9.375" style="29"/>
    <col min="1787" max="1787" width="12.5" style="29" customWidth="1"/>
    <col min="1788" max="1788" width="52.5" style="29" customWidth="1"/>
    <col min="1789" max="1789" width="1" style="29" customWidth="1"/>
    <col min="1790" max="1790" width="18.5" style="29" customWidth="1"/>
    <col min="1791" max="1791" width="1.5" style="29" customWidth="1"/>
    <col min="1792" max="1792" width="18.5" style="29" customWidth="1"/>
    <col min="1793" max="1793" width="1.375" style="29" customWidth="1"/>
    <col min="1794" max="1794" width="1" style="29" customWidth="1"/>
    <col min="1795" max="1795" width="1.5" style="29" customWidth="1"/>
    <col min="1796" max="1796" width="13.5" style="29" bestFit="1" customWidth="1"/>
    <col min="1797" max="1797" width="18.375" style="29" bestFit="1" customWidth="1"/>
    <col min="1798" max="1798" width="16.375" style="29" customWidth="1"/>
    <col min="1799" max="1799" width="14.5" style="29" bestFit="1" customWidth="1"/>
    <col min="1800" max="2042" width="9.375" style="29"/>
    <col min="2043" max="2043" width="12.5" style="29" customWidth="1"/>
    <col min="2044" max="2044" width="52.5" style="29" customWidth="1"/>
    <col min="2045" max="2045" width="1" style="29" customWidth="1"/>
    <col min="2046" max="2046" width="18.5" style="29" customWidth="1"/>
    <col min="2047" max="2047" width="1.5" style="29" customWidth="1"/>
    <col min="2048" max="2048" width="18.5" style="29" customWidth="1"/>
    <col min="2049" max="2049" width="1.375" style="29" customWidth="1"/>
    <col min="2050" max="2050" width="1" style="29" customWidth="1"/>
    <col min="2051" max="2051" width="1.5" style="29" customWidth="1"/>
    <col min="2052" max="2052" width="13.5" style="29" bestFit="1" customWidth="1"/>
    <col min="2053" max="2053" width="18.375" style="29" bestFit="1" customWidth="1"/>
    <col min="2054" max="2054" width="16.375" style="29" customWidth="1"/>
    <col min="2055" max="2055" width="14.5" style="29" bestFit="1" customWidth="1"/>
    <col min="2056" max="2298" width="9.375" style="29"/>
    <col min="2299" max="2299" width="12.5" style="29" customWidth="1"/>
    <col min="2300" max="2300" width="52.5" style="29" customWidth="1"/>
    <col min="2301" max="2301" width="1" style="29" customWidth="1"/>
    <col min="2302" max="2302" width="18.5" style="29" customWidth="1"/>
    <col min="2303" max="2303" width="1.5" style="29" customWidth="1"/>
    <col min="2304" max="2304" width="18.5" style="29" customWidth="1"/>
    <col min="2305" max="2305" width="1.375" style="29" customWidth="1"/>
    <col min="2306" max="2306" width="1" style="29" customWidth="1"/>
    <col min="2307" max="2307" width="1.5" style="29" customWidth="1"/>
    <col min="2308" max="2308" width="13.5" style="29" bestFit="1" customWidth="1"/>
    <col min="2309" max="2309" width="18.375" style="29" bestFit="1" customWidth="1"/>
    <col min="2310" max="2310" width="16.375" style="29" customWidth="1"/>
    <col min="2311" max="2311" width="14.5" style="29" bestFit="1" customWidth="1"/>
    <col min="2312" max="2554" width="9.375" style="29"/>
    <col min="2555" max="2555" width="12.5" style="29" customWidth="1"/>
    <col min="2556" max="2556" width="52.5" style="29" customWidth="1"/>
    <col min="2557" max="2557" width="1" style="29" customWidth="1"/>
    <col min="2558" max="2558" width="18.5" style="29" customWidth="1"/>
    <col min="2559" max="2559" width="1.5" style="29" customWidth="1"/>
    <col min="2560" max="2560" width="18.5" style="29" customWidth="1"/>
    <col min="2561" max="2561" width="1.375" style="29" customWidth="1"/>
    <col min="2562" max="2562" width="1" style="29" customWidth="1"/>
    <col min="2563" max="2563" width="1.5" style="29" customWidth="1"/>
    <col min="2564" max="2564" width="13.5" style="29" bestFit="1" customWidth="1"/>
    <col min="2565" max="2565" width="18.375" style="29" bestFit="1" customWidth="1"/>
    <col min="2566" max="2566" width="16.375" style="29" customWidth="1"/>
    <col min="2567" max="2567" width="14.5" style="29" bestFit="1" customWidth="1"/>
    <col min="2568" max="2810" width="9.375" style="29"/>
    <col min="2811" max="2811" width="12.5" style="29" customWidth="1"/>
    <col min="2812" max="2812" width="52.5" style="29" customWidth="1"/>
    <col min="2813" max="2813" width="1" style="29" customWidth="1"/>
    <col min="2814" max="2814" width="18.5" style="29" customWidth="1"/>
    <col min="2815" max="2815" width="1.5" style="29" customWidth="1"/>
    <col min="2816" max="2816" width="18.5" style="29" customWidth="1"/>
    <col min="2817" max="2817" width="1.375" style="29" customWidth="1"/>
    <col min="2818" max="2818" width="1" style="29" customWidth="1"/>
    <col min="2819" max="2819" width="1.5" style="29" customWidth="1"/>
    <col min="2820" max="2820" width="13.5" style="29" bestFit="1" customWidth="1"/>
    <col min="2821" max="2821" width="18.375" style="29" bestFit="1" customWidth="1"/>
    <col min="2822" max="2822" width="16.375" style="29" customWidth="1"/>
    <col min="2823" max="2823" width="14.5" style="29" bestFit="1" customWidth="1"/>
    <col min="2824" max="3066" width="9.375" style="29"/>
    <col min="3067" max="3067" width="12.5" style="29" customWidth="1"/>
    <col min="3068" max="3068" width="52.5" style="29" customWidth="1"/>
    <col min="3069" max="3069" width="1" style="29" customWidth="1"/>
    <col min="3070" max="3070" width="18.5" style="29" customWidth="1"/>
    <col min="3071" max="3071" width="1.5" style="29" customWidth="1"/>
    <col min="3072" max="3072" width="18.5" style="29" customWidth="1"/>
    <col min="3073" max="3073" width="1.375" style="29" customWidth="1"/>
    <col min="3074" max="3074" width="1" style="29" customWidth="1"/>
    <col min="3075" max="3075" width="1.5" style="29" customWidth="1"/>
    <col min="3076" max="3076" width="13.5" style="29" bestFit="1" customWidth="1"/>
    <col min="3077" max="3077" width="18.375" style="29" bestFit="1" customWidth="1"/>
    <col min="3078" max="3078" width="16.375" style="29" customWidth="1"/>
    <col min="3079" max="3079" width="14.5" style="29" bestFit="1" customWidth="1"/>
    <col min="3080" max="3322" width="9.375" style="29"/>
    <col min="3323" max="3323" width="12.5" style="29" customWidth="1"/>
    <col min="3324" max="3324" width="52.5" style="29" customWidth="1"/>
    <col min="3325" max="3325" width="1" style="29" customWidth="1"/>
    <col min="3326" max="3326" width="18.5" style="29" customWidth="1"/>
    <col min="3327" max="3327" width="1.5" style="29" customWidth="1"/>
    <col min="3328" max="3328" width="18.5" style="29" customWidth="1"/>
    <col min="3329" max="3329" width="1.375" style="29" customWidth="1"/>
    <col min="3330" max="3330" width="1" style="29" customWidth="1"/>
    <col min="3331" max="3331" width="1.5" style="29" customWidth="1"/>
    <col min="3332" max="3332" width="13.5" style="29" bestFit="1" customWidth="1"/>
    <col min="3333" max="3333" width="18.375" style="29" bestFit="1" customWidth="1"/>
    <col min="3334" max="3334" width="16.375" style="29" customWidth="1"/>
    <col min="3335" max="3335" width="14.5" style="29" bestFit="1" customWidth="1"/>
    <col min="3336" max="3578" width="9.375" style="29"/>
    <col min="3579" max="3579" width="12.5" style="29" customWidth="1"/>
    <col min="3580" max="3580" width="52.5" style="29" customWidth="1"/>
    <col min="3581" max="3581" width="1" style="29" customWidth="1"/>
    <col min="3582" max="3582" width="18.5" style="29" customWidth="1"/>
    <col min="3583" max="3583" width="1.5" style="29" customWidth="1"/>
    <col min="3584" max="3584" width="18.5" style="29" customWidth="1"/>
    <col min="3585" max="3585" width="1.375" style="29" customWidth="1"/>
    <col min="3586" max="3586" width="1" style="29" customWidth="1"/>
    <col min="3587" max="3587" width="1.5" style="29" customWidth="1"/>
    <col min="3588" max="3588" width="13.5" style="29" bestFit="1" customWidth="1"/>
    <col min="3589" max="3589" width="18.375" style="29" bestFit="1" customWidth="1"/>
    <col min="3590" max="3590" width="16.375" style="29" customWidth="1"/>
    <col min="3591" max="3591" width="14.5" style="29" bestFit="1" customWidth="1"/>
    <col min="3592" max="3834" width="9.375" style="29"/>
    <col min="3835" max="3835" width="12.5" style="29" customWidth="1"/>
    <col min="3836" max="3836" width="52.5" style="29" customWidth="1"/>
    <col min="3837" max="3837" width="1" style="29" customWidth="1"/>
    <col min="3838" max="3838" width="18.5" style="29" customWidth="1"/>
    <col min="3839" max="3839" width="1.5" style="29" customWidth="1"/>
    <col min="3840" max="3840" width="18.5" style="29" customWidth="1"/>
    <col min="3841" max="3841" width="1.375" style="29" customWidth="1"/>
    <col min="3842" max="3842" width="1" style="29" customWidth="1"/>
    <col min="3843" max="3843" width="1.5" style="29" customWidth="1"/>
    <col min="3844" max="3844" width="13.5" style="29" bestFit="1" customWidth="1"/>
    <col min="3845" max="3845" width="18.375" style="29" bestFit="1" customWidth="1"/>
    <col min="3846" max="3846" width="16.375" style="29" customWidth="1"/>
    <col min="3847" max="3847" width="14.5" style="29" bestFit="1" customWidth="1"/>
    <col min="3848" max="4090" width="9.375" style="29"/>
    <col min="4091" max="4091" width="12.5" style="29" customWidth="1"/>
    <col min="4092" max="4092" width="52.5" style="29" customWidth="1"/>
    <col min="4093" max="4093" width="1" style="29" customWidth="1"/>
    <col min="4094" max="4094" width="18.5" style="29" customWidth="1"/>
    <col min="4095" max="4095" width="1.5" style="29" customWidth="1"/>
    <col min="4096" max="4096" width="18.5" style="29" customWidth="1"/>
    <col min="4097" max="4097" width="1.375" style="29" customWidth="1"/>
    <col min="4098" max="4098" width="1" style="29" customWidth="1"/>
    <col min="4099" max="4099" width="1.5" style="29" customWidth="1"/>
    <col min="4100" max="4100" width="13.5" style="29" bestFit="1" customWidth="1"/>
    <col min="4101" max="4101" width="18.375" style="29" bestFit="1" customWidth="1"/>
    <col min="4102" max="4102" width="16.375" style="29" customWidth="1"/>
    <col min="4103" max="4103" width="14.5" style="29" bestFit="1" customWidth="1"/>
    <col min="4104" max="4346" width="9.375" style="29"/>
    <col min="4347" max="4347" width="12.5" style="29" customWidth="1"/>
    <col min="4348" max="4348" width="52.5" style="29" customWidth="1"/>
    <col min="4349" max="4349" width="1" style="29" customWidth="1"/>
    <col min="4350" max="4350" width="18.5" style="29" customWidth="1"/>
    <col min="4351" max="4351" width="1.5" style="29" customWidth="1"/>
    <col min="4352" max="4352" width="18.5" style="29" customWidth="1"/>
    <col min="4353" max="4353" width="1.375" style="29" customWidth="1"/>
    <col min="4354" max="4354" width="1" style="29" customWidth="1"/>
    <col min="4355" max="4355" width="1.5" style="29" customWidth="1"/>
    <col min="4356" max="4356" width="13.5" style="29" bestFit="1" customWidth="1"/>
    <col min="4357" max="4357" width="18.375" style="29" bestFit="1" customWidth="1"/>
    <col min="4358" max="4358" width="16.375" style="29" customWidth="1"/>
    <col min="4359" max="4359" width="14.5" style="29" bestFit="1" customWidth="1"/>
    <col min="4360" max="4602" width="9.375" style="29"/>
    <col min="4603" max="4603" width="12.5" style="29" customWidth="1"/>
    <col min="4604" max="4604" width="52.5" style="29" customWidth="1"/>
    <col min="4605" max="4605" width="1" style="29" customWidth="1"/>
    <col min="4606" max="4606" width="18.5" style="29" customWidth="1"/>
    <col min="4607" max="4607" width="1.5" style="29" customWidth="1"/>
    <col min="4608" max="4608" width="18.5" style="29" customWidth="1"/>
    <col min="4609" max="4609" width="1.375" style="29" customWidth="1"/>
    <col min="4610" max="4610" width="1" style="29" customWidth="1"/>
    <col min="4611" max="4611" width="1.5" style="29" customWidth="1"/>
    <col min="4612" max="4612" width="13.5" style="29" bestFit="1" customWidth="1"/>
    <col min="4613" max="4613" width="18.375" style="29" bestFit="1" customWidth="1"/>
    <col min="4614" max="4614" width="16.375" style="29" customWidth="1"/>
    <col min="4615" max="4615" width="14.5" style="29" bestFit="1" customWidth="1"/>
    <col min="4616" max="4858" width="9.375" style="29"/>
    <col min="4859" max="4859" width="12.5" style="29" customWidth="1"/>
    <col min="4860" max="4860" width="52.5" style="29" customWidth="1"/>
    <col min="4861" max="4861" width="1" style="29" customWidth="1"/>
    <col min="4862" max="4862" width="18.5" style="29" customWidth="1"/>
    <col min="4863" max="4863" width="1.5" style="29" customWidth="1"/>
    <col min="4864" max="4864" width="18.5" style="29" customWidth="1"/>
    <col min="4865" max="4865" width="1.375" style="29" customWidth="1"/>
    <col min="4866" max="4866" width="1" style="29" customWidth="1"/>
    <col min="4867" max="4867" width="1.5" style="29" customWidth="1"/>
    <col min="4868" max="4868" width="13.5" style="29" bestFit="1" customWidth="1"/>
    <col min="4869" max="4869" width="18.375" style="29" bestFit="1" customWidth="1"/>
    <col min="4870" max="4870" width="16.375" style="29" customWidth="1"/>
    <col min="4871" max="4871" width="14.5" style="29" bestFit="1" customWidth="1"/>
    <col min="4872" max="5114" width="9.375" style="29"/>
    <col min="5115" max="5115" width="12.5" style="29" customWidth="1"/>
    <col min="5116" max="5116" width="52.5" style="29" customWidth="1"/>
    <col min="5117" max="5117" width="1" style="29" customWidth="1"/>
    <col min="5118" max="5118" width="18.5" style="29" customWidth="1"/>
    <col min="5119" max="5119" width="1.5" style="29" customWidth="1"/>
    <col min="5120" max="5120" width="18.5" style="29" customWidth="1"/>
    <col min="5121" max="5121" width="1.375" style="29" customWidth="1"/>
    <col min="5122" max="5122" width="1" style="29" customWidth="1"/>
    <col min="5123" max="5123" width="1.5" style="29" customWidth="1"/>
    <col min="5124" max="5124" width="13.5" style="29" bestFit="1" customWidth="1"/>
    <col min="5125" max="5125" width="18.375" style="29" bestFit="1" customWidth="1"/>
    <col min="5126" max="5126" width="16.375" style="29" customWidth="1"/>
    <col min="5127" max="5127" width="14.5" style="29" bestFit="1" customWidth="1"/>
    <col min="5128" max="5370" width="9.375" style="29"/>
    <col min="5371" max="5371" width="12.5" style="29" customWidth="1"/>
    <col min="5372" max="5372" width="52.5" style="29" customWidth="1"/>
    <col min="5373" max="5373" width="1" style="29" customWidth="1"/>
    <col min="5374" max="5374" width="18.5" style="29" customWidth="1"/>
    <col min="5375" max="5375" width="1.5" style="29" customWidth="1"/>
    <col min="5376" max="5376" width="18.5" style="29" customWidth="1"/>
    <col min="5377" max="5377" width="1.375" style="29" customWidth="1"/>
    <col min="5378" max="5378" width="1" style="29" customWidth="1"/>
    <col min="5379" max="5379" width="1.5" style="29" customWidth="1"/>
    <col min="5380" max="5380" width="13.5" style="29" bestFit="1" customWidth="1"/>
    <col min="5381" max="5381" width="18.375" style="29" bestFit="1" customWidth="1"/>
    <col min="5382" max="5382" width="16.375" style="29" customWidth="1"/>
    <col min="5383" max="5383" width="14.5" style="29" bestFit="1" customWidth="1"/>
    <col min="5384" max="5626" width="9.375" style="29"/>
    <col min="5627" max="5627" width="12.5" style="29" customWidth="1"/>
    <col min="5628" max="5628" width="52.5" style="29" customWidth="1"/>
    <col min="5629" max="5629" width="1" style="29" customWidth="1"/>
    <col min="5630" max="5630" width="18.5" style="29" customWidth="1"/>
    <col min="5631" max="5631" width="1.5" style="29" customWidth="1"/>
    <col min="5632" max="5632" width="18.5" style="29" customWidth="1"/>
    <col min="5633" max="5633" width="1.375" style="29" customWidth="1"/>
    <col min="5634" max="5634" width="1" style="29" customWidth="1"/>
    <col min="5635" max="5635" width="1.5" style="29" customWidth="1"/>
    <col min="5636" max="5636" width="13.5" style="29" bestFit="1" customWidth="1"/>
    <col min="5637" max="5637" width="18.375" style="29" bestFit="1" customWidth="1"/>
    <col min="5638" max="5638" width="16.375" style="29" customWidth="1"/>
    <col min="5639" max="5639" width="14.5" style="29" bestFit="1" customWidth="1"/>
    <col min="5640" max="5882" width="9.375" style="29"/>
    <col min="5883" max="5883" width="12.5" style="29" customWidth="1"/>
    <col min="5884" max="5884" width="52.5" style="29" customWidth="1"/>
    <col min="5885" max="5885" width="1" style="29" customWidth="1"/>
    <col min="5886" max="5886" width="18.5" style="29" customWidth="1"/>
    <col min="5887" max="5887" width="1.5" style="29" customWidth="1"/>
    <col min="5888" max="5888" width="18.5" style="29" customWidth="1"/>
    <col min="5889" max="5889" width="1.375" style="29" customWidth="1"/>
    <col min="5890" max="5890" width="1" style="29" customWidth="1"/>
    <col min="5891" max="5891" width="1.5" style="29" customWidth="1"/>
    <col min="5892" max="5892" width="13.5" style="29" bestFit="1" customWidth="1"/>
    <col min="5893" max="5893" width="18.375" style="29" bestFit="1" customWidth="1"/>
    <col min="5894" max="5894" width="16.375" style="29" customWidth="1"/>
    <col min="5895" max="5895" width="14.5" style="29" bestFit="1" customWidth="1"/>
    <col min="5896" max="6138" width="9.375" style="29"/>
    <col min="6139" max="6139" width="12.5" style="29" customWidth="1"/>
    <col min="6140" max="6140" width="52.5" style="29" customWidth="1"/>
    <col min="6141" max="6141" width="1" style="29" customWidth="1"/>
    <col min="6142" max="6142" width="18.5" style="29" customWidth="1"/>
    <col min="6143" max="6143" width="1.5" style="29" customWidth="1"/>
    <col min="6144" max="6144" width="18.5" style="29" customWidth="1"/>
    <col min="6145" max="6145" width="1.375" style="29" customWidth="1"/>
    <col min="6146" max="6146" width="1" style="29" customWidth="1"/>
    <col min="6147" max="6147" width="1.5" style="29" customWidth="1"/>
    <col min="6148" max="6148" width="13.5" style="29" bestFit="1" customWidth="1"/>
    <col min="6149" max="6149" width="18.375" style="29" bestFit="1" customWidth="1"/>
    <col min="6150" max="6150" width="16.375" style="29" customWidth="1"/>
    <col min="6151" max="6151" width="14.5" style="29" bestFit="1" customWidth="1"/>
    <col min="6152" max="6394" width="9.375" style="29"/>
    <col min="6395" max="6395" width="12.5" style="29" customWidth="1"/>
    <col min="6396" max="6396" width="52.5" style="29" customWidth="1"/>
    <col min="6397" max="6397" width="1" style="29" customWidth="1"/>
    <col min="6398" max="6398" width="18.5" style="29" customWidth="1"/>
    <col min="6399" max="6399" width="1.5" style="29" customWidth="1"/>
    <col min="6400" max="6400" width="18.5" style="29" customWidth="1"/>
    <col min="6401" max="6401" width="1.375" style="29" customWidth="1"/>
    <col min="6402" max="6402" width="1" style="29" customWidth="1"/>
    <col min="6403" max="6403" width="1.5" style="29" customWidth="1"/>
    <col min="6404" max="6404" width="13.5" style="29" bestFit="1" customWidth="1"/>
    <col min="6405" max="6405" width="18.375" style="29" bestFit="1" customWidth="1"/>
    <col min="6406" max="6406" width="16.375" style="29" customWidth="1"/>
    <col min="6407" max="6407" width="14.5" style="29" bestFit="1" customWidth="1"/>
    <col min="6408" max="6650" width="9.375" style="29"/>
    <col min="6651" max="6651" width="12.5" style="29" customWidth="1"/>
    <col min="6652" max="6652" width="52.5" style="29" customWidth="1"/>
    <col min="6653" max="6653" width="1" style="29" customWidth="1"/>
    <col min="6654" max="6654" width="18.5" style="29" customWidth="1"/>
    <col min="6655" max="6655" width="1.5" style="29" customWidth="1"/>
    <col min="6656" max="6656" width="18.5" style="29" customWidth="1"/>
    <col min="6657" max="6657" width="1.375" style="29" customWidth="1"/>
    <col min="6658" max="6658" width="1" style="29" customWidth="1"/>
    <col min="6659" max="6659" width="1.5" style="29" customWidth="1"/>
    <col min="6660" max="6660" width="13.5" style="29" bestFit="1" customWidth="1"/>
    <col min="6661" max="6661" width="18.375" style="29" bestFit="1" customWidth="1"/>
    <col min="6662" max="6662" width="16.375" style="29" customWidth="1"/>
    <col min="6663" max="6663" width="14.5" style="29" bestFit="1" customWidth="1"/>
    <col min="6664" max="6906" width="9.375" style="29"/>
    <col min="6907" max="6907" width="12.5" style="29" customWidth="1"/>
    <col min="6908" max="6908" width="52.5" style="29" customWidth="1"/>
    <col min="6909" max="6909" width="1" style="29" customWidth="1"/>
    <col min="6910" max="6910" width="18.5" style="29" customWidth="1"/>
    <col min="6911" max="6911" width="1.5" style="29" customWidth="1"/>
    <col min="6912" max="6912" width="18.5" style="29" customWidth="1"/>
    <col min="6913" max="6913" width="1.375" style="29" customWidth="1"/>
    <col min="6914" max="6914" width="1" style="29" customWidth="1"/>
    <col min="6915" max="6915" width="1.5" style="29" customWidth="1"/>
    <col min="6916" max="6916" width="13.5" style="29" bestFit="1" customWidth="1"/>
    <col min="6917" max="6917" width="18.375" style="29" bestFit="1" customWidth="1"/>
    <col min="6918" max="6918" width="16.375" style="29" customWidth="1"/>
    <col min="6919" max="6919" width="14.5" style="29" bestFit="1" customWidth="1"/>
    <col min="6920" max="7162" width="9.375" style="29"/>
    <col min="7163" max="7163" width="12.5" style="29" customWidth="1"/>
    <col min="7164" max="7164" width="52.5" style="29" customWidth="1"/>
    <col min="7165" max="7165" width="1" style="29" customWidth="1"/>
    <col min="7166" max="7166" width="18.5" style="29" customWidth="1"/>
    <col min="7167" max="7167" width="1.5" style="29" customWidth="1"/>
    <col min="7168" max="7168" width="18.5" style="29" customWidth="1"/>
    <col min="7169" max="7169" width="1.375" style="29" customWidth="1"/>
    <col min="7170" max="7170" width="1" style="29" customWidth="1"/>
    <col min="7171" max="7171" width="1.5" style="29" customWidth="1"/>
    <col min="7172" max="7172" width="13.5" style="29" bestFit="1" customWidth="1"/>
    <col min="7173" max="7173" width="18.375" style="29" bestFit="1" customWidth="1"/>
    <col min="7174" max="7174" width="16.375" style="29" customWidth="1"/>
    <col min="7175" max="7175" width="14.5" style="29" bestFit="1" customWidth="1"/>
    <col min="7176" max="7418" width="9.375" style="29"/>
    <col min="7419" max="7419" width="12.5" style="29" customWidth="1"/>
    <col min="7420" max="7420" width="52.5" style="29" customWidth="1"/>
    <col min="7421" max="7421" width="1" style="29" customWidth="1"/>
    <col min="7422" max="7422" width="18.5" style="29" customWidth="1"/>
    <col min="7423" max="7423" width="1.5" style="29" customWidth="1"/>
    <col min="7424" max="7424" width="18.5" style="29" customWidth="1"/>
    <col min="7425" max="7425" width="1.375" style="29" customWidth="1"/>
    <col min="7426" max="7426" width="1" style="29" customWidth="1"/>
    <col min="7427" max="7427" width="1.5" style="29" customWidth="1"/>
    <col min="7428" max="7428" width="13.5" style="29" bestFit="1" customWidth="1"/>
    <col min="7429" max="7429" width="18.375" style="29" bestFit="1" customWidth="1"/>
    <col min="7430" max="7430" width="16.375" style="29" customWidth="1"/>
    <col min="7431" max="7431" width="14.5" style="29" bestFit="1" customWidth="1"/>
    <col min="7432" max="7674" width="9.375" style="29"/>
    <col min="7675" max="7675" width="12.5" style="29" customWidth="1"/>
    <col min="7676" max="7676" width="52.5" style="29" customWidth="1"/>
    <col min="7677" max="7677" width="1" style="29" customWidth="1"/>
    <col min="7678" max="7678" width="18.5" style="29" customWidth="1"/>
    <col min="7679" max="7679" width="1.5" style="29" customWidth="1"/>
    <col min="7680" max="7680" width="18.5" style="29" customWidth="1"/>
    <col min="7681" max="7681" width="1.375" style="29" customWidth="1"/>
    <col min="7682" max="7682" width="1" style="29" customWidth="1"/>
    <col min="7683" max="7683" width="1.5" style="29" customWidth="1"/>
    <col min="7684" max="7684" width="13.5" style="29" bestFit="1" customWidth="1"/>
    <col min="7685" max="7685" width="18.375" style="29" bestFit="1" customWidth="1"/>
    <col min="7686" max="7686" width="16.375" style="29" customWidth="1"/>
    <col min="7687" max="7687" width="14.5" style="29" bestFit="1" customWidth="1"/>
    <col min="7688" max="7930" width="9.375" style="29"/>
    <col min="7931" max="7931" width="12.5" style="29" customWidth="1"/>
    <col min="7932" max="7932" width="52.5" style="29" customWidth="1"/>
    <col min="7933" max="7933" width="1" style="29" customWidth="1"/>
    <col min="7934" max="7934" width="18.5" style="29" customWidth="1"/>
    <col min="7935" max="7935" width="1.5" style="29" customWidth="1"/>
    <col min="7936" max="7936" width="18.5" style="29" customWidth="1"/>
    <col min="7937" max="7937" width="1.375" style="29" customWidth="1"/>
    <col min="7938" max="7938" width="1" style="29" customWidth="1"/>
    <col min="7939" max="7939" width="1.5" style="29" customWidth="1"/>
    <col min="7940" max="7940" width="13.5" style="29" bestFit="1" customWidth="1"/>
    <col min="7941" max="7941" width="18.375" style="29" bestFit="1" customWidth="1"/>
    <col min="7942" max="7942" width="16.375" style="29" customWidth="1"/>
    <col min="7943" max="7943" width="14.5" style="29" bestFit="1" customWidth="1"/>
    <col min="7944" max="8186" width="9.375" style="29"/>
    <col min="8187" max="8187" width="12.5" style="29" customWidth="1"/>
    <col min="8188" max="8188" width="52.5" style="29" customWidth="1"/>
    <col min="8189" max="8189" width="1" style="29" customWidth="1"/>
    <col min="8190" max="8190" width="18.5" style="29" customWidth="1"/>
    <col min="8191" max="8191" width="1.5" style="29" customWidth="1"/>
    <col min="8192" max="8192" width="18.5" style="29" customWidth="1"/>
    <col min="8193" max="8193" width="1.375" style="29" customWidth="1"/>
    <col min="8194" max="8194" width="1" style="29" customWidth="1"/>
    <col min="8195" max="8195" width="1.5" style="29" customWidth="1"/>
    <col min="8196" max="8196" width="13.5" style="29" bestFit="1" customWidth="1"/>
    <col min="8197" max="8197" width="18.375" style="29" bestFit="1" customWidth="1"/>
    <col min="8198" max="8198" width="16.375" style="29" customWidth="1"/>
    <col min="8199" max="8199" width="14.5" style="29" bestFit="1" customWidth="1"/>
    <col min="8200" max="8442" width="9.375" style="29"/>
    <col min="8443" max="8443" width="12.5" style="29" customWidth="1"/>
    <col min="8444" max="8444" width="52.5" style="29" customWidth="1"/>
    <col min="8445" max="8445" width="1" style="29" customWidth="1"/>
    <col min="8446" max="8446" width="18.5" style="29" customWidth="1"/>
    <col min="8447" max="8447" width="1.5" style="29" customWidth="1"/>
    <col min="8448" max="8448" width="18.5" style="29" customWidth="1"/>
    <col min="8449" max="8449" width="1.375" style="29" customWidth="1"/>
    <col min="8450" max="8450" width="1" style="29" customWidth="1"/>
    <col min="8451" max="8451" width="1.5" style="29" customWidth="1"/>
    <col min="8452" max="8452" width="13.5" style="29" bestFit="1" customWidth="1"/>
    <col min="8453" max="8453" width="18.375" style="29" bestFit="1" customWidth="1"/>
    <col min="8454" max="8454" width="16.375" style="29" customWidth="1"/>
    <col min="8455" max="8455" width="14.5" style="29" bestFit="1" customWidth="1"/>
    <col min="8456" max="8698" width="9.375" style="29"/>
    <col min="8699" max="8699" width="12.5" style="29" customWidth="1"/>
    <col min="8700" max="8700" width="52.5" style="29" customWidth="1"/>
    <col min="8701" max="8701" width="1" style="29" customWidth="1"/>
    <col min="8702" max="8702" width="18.5" style="29" customWidth="1"/>
    <col min="8703" max="8703" width="1.5" style="29" customWidth="1"/>
    <col min="8704" max="8704" width="18.5" style="29" customWidth="1"/>
    <col min="8705" max="8705" width="1.375" style="29" customWidth="1"/>
    <col min="8706" max="8706" width="1" style="29" customWidth="1"/>
    <col min="8707" max="8707" width="1.5" style="29" customWidth="1"/>
    <col min="8708" max="8708" width="13.5" style="29" bestFit="1" customWidth="1"/>
    <col min="8709" max="8709" width="18.375" style="29" bestFit="1" customWidth="1"/>
    <col min="8710" max="8710" width="16.375" style="29" customWidth="1"/>
    <col min="8711" max="8711" width="14.5" style="29" bestFit="1" customWidth="1"/>
    <col min="8712" max="8954" width="9.375" style="29"/>
    <col min="8955" max="8955" width="12.5" style="29" customWidth="1"/>
    <col min="8956" max="8956" width="52.5" style="29" customWidth="1"/>
    <col min="8957" max="8957" width="1" style="29" customWidth="1"/>
    <col min="8958" max="8958" width="18.5" style="29" customWidth="1"/>
    <col min="8959" max="8959" width="1.5" style="29" customWidth="1"/>
    <col min="8960" max="8960" width="18.5" style="29" customWidth="1"/>
    <col min="8961" max="8961" width="1.375" style="29" customWidth="1"/>
    <col min="8962" max="8962" width="1" style="29" customWidth="1"/>
    <col min="8963" max="8963" width="1.5" style="29" customWidth="1"/>
    <col min="8964" max="8964" width="13.5" style="29" bestFit="1" customWidth="1"/>
    <col min="8965" max="8965" width="18.375" style="29" bestFit="1" customWidth="1"/>
    <col min="8966" max="8966" width="16.375" style="29" customWidth="1"/>
    <col min="8967" max="8967" width="14.5" style="29" bestFit="1" customWidth="1"/>
    <col min="8968" max="9210" width="9.375" style="29"/>
    <col min="9211" max="9211" width="12.5" style="29" customWidth="1"/>
    <col min="9212" max="9212" width="52.5" style="29" customWidth="1"/>
    <col min="9213" max="9213" width="1" style="29" customWidth="1"/>
    <col min="9214" max="9214" width="18.5" style="29" customWidth="1"/>
    <col min="9215" max="9215" width="1.5" style="29" customWidth="1"/>
    <col min="9216" max="9216" width="18.5" style="29" customWidth="1"/>
    <col min="9217" max="9217" width="1.375" style="29" customWidth="1"/>
    <col min="9218" max="9218" width="1" style="29" customWidth="1"/>
    <col min="9219" max="9219" width="1.5" style="29" customWidth="1"/>
    <col min="9220" max="9220" width="13.5" style="29" bestFit="1" customWidth="1"/>
    <col min="9221" max="9221" width="18.375" style="29" bestFit="1" customWidth="1"/>
    <col min="9222" max="9222" width="16.375" style="29" customWidth="1"/>
    <col min="9223" max="9223" width="14.5" style="29" bestFit="1" customWidth="1"/>
    <col min="9224" max="9466" width="9.375" style="29"/>
    <col min="9467" max="9467" width="12.5" style="29" customWidth="1"/>
    <col min="9468" max="9468" width="52.5" style="29" customWidth="1"/>
    <col min="9469" max="9469" width="1" style="29" customWidth="1"/>
    <col min="9470" max="9470" width="18.5" style="29" customWidth="1"/>
    <col min="9471" max="9471" width="1.5" style="29" customWidth="1"/>
    <col min="9472" max="9472" width="18.5" style="29" customWidth="1"/>
    <col min="9473" max="9473" width="1.375" style="29" customWidth="1"/>
    <col min="9474" max="9474" width="1" style="29" customWidth="1"/>
    <col min="9475" max="9475" width="1.5" style="29" customWidth="1"/>
    <col min="9476" max="9476" width="13.5" style="29" bestFit="1" customWidth="1"/>
    <col min="9477" max="9477" width="18.375" style="29" bestFit="1" customWidth="1"/>
    <col min="9478" max="9478" width="16.375" style="29" customWidth="1"/>
    <col min="9479" max="9479" width="14.5" style="29" bestFit="1" customWidth="1"/>
    <col min="9480" max="9722" width="9.375" style="29"/>
    <col min="9723" max="9723" width="12.5" style="29" customWidth="1"/>
    <col min="9724" max="9724" width="52.5" style="29" customWidth="1"/>
    <col min="9725" max="9725" width="1" style="29" customWidth="1"/>
    <col min="9726" max="9726" width="18.5" style="29" customWidth="1"/>
    <col min="9727" max="9727" width="1.5" style="29" customWidth="1"/>
    <col min="9728" max="9728" width="18.5" style="29" customWidth="1"/>
    <col min="9729" max="9729" width="1.375" style="29" customWidth="1"/>
    <col min="9730" max="9730" width="1" style="29" customWidth="1"/>
    <col min="9731" max="9731" width="1.5" style="29" customWidth="1"/>
    <col min="9732" max="9732" width="13.5" style="29" bestFit="1" customWidth="1"/>
    <col min="9733" max="9733" width="18.375" style="29" bestFit="1" customWidth="1"/>
    <col min="9734" max="9734" width="16.375" style="29" customWidth="1"/>
    <col min="9735" max="9735" width="14.5" style="29" bestFit="1" customWidth="1"/>
    <col min="9736" max="9978" width="9.375" style="29"/>
    <col min="9979" max="9979" width="12.5" style="29" customWidth="1"/>
    <col min="9980" max="9980" width="52.5" style="29" customWidth="1"/>
    <col min="9981" max="9981" width="1" style="29" customWidth="1"/>
    <col min="9982" max="9982" width="18.5" style="29" customWidth="1"/>
    <col min="9983" max="9983" width="1.5" style="29" customWidth="1"/>
    <col min="9984" max="9984" width="18.5" style="29" customWidth="1"/>
    <col min="9985" max="9985" width="1.375" style="29" customWidth="1"/>
    <col min="9986" max="9986" width="1" style="29" customWidth="1"/>
    <col min="9987" max="9987" width="1.5" style="29" customWidth="1"/>
    <col min="9988" max="9988" width="13.5" style="29" bestFit="1" customWidth="1"/>
    <col min="9989" max="9989" width="18.375" style="29" bestFit="1" customWidth="1"/>
    <col min="9990" max="9990" width="16.375" style="29" customWidth="1"/>
    <col min="9991" max="9991" width="14.5" style="29" bestFit="1" customWidth="1"/>
    <col min="9992" max="10234" width="9.375" style="29"/>
    <col min="10235" max="10235" width="12.5" style="29" customWidth="1"/>
    <col min="10236" max="10236" width="52.5" style="29" customWidth="1"/>
    <col min="10237" max="10237" width="1" style="29" customWidth="1"/>
    <col min="10238" max="10238" width="18.5" style="29" customWidth="1"/>
    <col min="10239" max="10239" width="1.5" style="29" customWidth="1"/>
    <col min="10240" max="10240" width="18.5" style="29" customWidth="1"/>
    <col min="10241" max="10241" width="1.375" style="29" customWidth="1"/>
    <col min="10242" max="10242" width="1" style="29" customWidth="1"/>
    <col min="10243" max="10243" width="1.5" style="29" customWidth="1"/>
    <col min="10244" max="10244" width="13.5" style="29" bestFit="1" customWidth="1"/>
    <col min="10245" max="10245" width="18.375" style="29" bestFit="1" customWidth="1"/>
    <col min="10246" max="10246" width="16.375" style="29" customWidth="1"/>
    <col min="10247" max="10247" width="14.5" style="29" bestFit="1" customWidth="1"/>
    <col min="10248" max="10490" width="9.375" style="29"/>
    <col min="10491" max="10491" width="12.5" style="29" customWidth="1"/>
    <col min="10492" max="10492" width="52.5" style="29" customWidth="1"/>
    <col min="10493" max="10493" width="1" style="29" customWidth="1"/>
    <col min="10494" max="10494" width="18.5" style="29" customWidth="1"/>
    <col min="10495" max="10495" width="1.5" style="29" customWidth="1"/>
    <col min="10496" max="10496" width="18.5" style="29" customWidth="1"/>
    <col min="10497" max="10497" width="1.375" style="29" customWidth="1"/>
    <col min="10498" max="10498" width="1" style="29" customWidth="1"/>
    <col min="10499" max="10499" width="1.5" style="29" customWidth="1"/>
    <col min="10500" max="10500" width="13.5" style="29" bestFit="1" customWidth="1"/>
    <col min="10501" max="10501" width="18.375" style="29" bestFit="1" customWidth="1"/>
    <col min="10502" max="10502" width="16.375" style="29" customWidth="1"/>
    <col min="10503" max="10503" width="14.5" style="29" bestFit="1" customWidth="1"/>
    <col min="10504" max="10746" width="9.375" style="29"/>
    <col min="10747" max="10747" width="12.5" style="29" customWidth="1"/>
    <col min="10748" max="10748" width="52.5" style="29" customWidth="1"/>
    <col min="10749" max="10749" width="1" style="29" customWidth="1"/>
    <col min="10750" max="10750" width="18.5" style="29" customWidth="1"/>
    <col min="10751" max="10751" width="1.5" style="29" customWidth="1"/>
    <col min="10752" max="10752" width="18.5" style="29" customWidth="1"/>
    <col min="10753" max="10753" width="1.375" style="29" customWidth="1"/>
    <col min="10754" max="10754" width="1" style="29" customWidth="1"/>
    <col min="10755" max="10755" width="1.5" style="29" customWidth="1"/>
    <col min="10756" max="10756" width="13.5" style="29" bestFit="1" customWidth="1"/>
    <col min="10757" max="10757" width="18.375" style="29" bestFit="1" customWidth="1"/>
    <col min="10758" max="10758" width="16.375" style="29" customWidth="1"/>
    <col min="10759" max="10759" width="14.5" style="29" bestFit="1" customWidth="1"/>
    <col min="10760" max="11002" width="9.375" style="29"/>
    <col min="11003" max="11003" width="12.5" style="29" customWidth="1"/>
    <col min="11004" max="11004" width="52.5" style="29" customWidth="1"/>
    <col min="11005" max="11005" width="1" style="29" customWidth="1"/>
    <col min="11006" max="11006" width="18.5" style="29" customWidth="1"/>
    <col min="11007" max="11007" width="1.5" style="29" customWidth="1"/>
    <col min="11008" max="11008" width="18.5" style="29" customWidth="1"/>
    <col min="11009" max="11009" width="1.375" style="29" customWidth="1"/>
    <col min="11010" max="11010" width="1" style="29" customWidth="1"/>
    <col min="11011" max="11011" width="1.5" style="29" customWidth="1"/>
    <col min="11012" max="11012" width="13.5" style="29" bestFit="1" customWidth="1"/>
    <col min="11013" max="11013" width="18.375" style="29" bestFit="1" customWidth="1"/>
    <col min="11014" max="11014" width="16.375" style="29" customWidth="1"/>
    <col min="11015" max="11015" width="14.5" style="29" bestFit="1" customWidth="1"/>
    <col min="11016" max="11258" width="9.375" style="29"/>
    <col min="11259" max="11259" width="12.5" style="29" customWidth="1"/>
    <col min="11260" max="11260" width="52.5" style="29" customWidth="1"/>
    <col min="11261" max="11261" width="1" style="29" customWidth="1"/>
    <col min="11262" max="11262" width="18.5" style="29" customWidth="1"/>
    <col min="11263" max="11263" width="1.5" style="29" customWidth="1"/>
    <col min="11264" max="11264" width="18.5" style="29" customWidth="1"/>
    <col min="11265" max="11265" width="1.375" style="29" customWidth="1"/>
    <col min="11266" max="11266" width="1" style="29" customWidth="1"/>
    <col min="11267" max="11267" width="1.5" style="29" customWidth="1"/>
    <col min="11268" max="11268" width="13.5" style="29" bestFit="1" customWidth="1"/>
    <col min="11269" max="11269" width="18.375" style="29" bestFit="1" customWidth="1"/>
    <col min="11270" max="11270" width="16.375" style="29" customWidth="1"/>
    <col min="11271" max="11271" width="14.5" style="29" bestFit="1" customWidth="1"/>
    <col min="11272" max="11514" width="9.375" style="29"/>
    <col min="11515" max="11515" width="12.5" style="29" customWidth="1"/>
    <col min="11516" max="11516" width="52.5" style="29" customWidth="1"/>
    <col min="11517" max="11517" width="1" style="29" customWidth="1"/>
    <col min="11518" max="11518" width="18.5" style="29" customWidth="1"/>
    <col min="11519" max="11519" width="1.5" style="29" customWidth="1"/>
    <col min="11520" max="11520" width="18.5" style="29" customWidth="1"/>
    <col min="11521" max="11521" width="1.375" style="29" customWidth="1"/>
    <col min="11522" max="11522" width="1" style="29" customWidth="1"/>
    <col min="11523" max="11523" width="1.5" style="29" customWidth="1"/>
    <col min="11524" max="11524" width="13.5" style="29" bestFit="1" customWidth="1"/>
    <col min="11525" max="11525" width="18.375" style="29" bestFit="1" customWidth="1"/>
    <col min="11526" max="11526" width="16.375" style="29" customWidth="1"/>
    <col min="11527" max="11527" width="14.5" style="29" bestFit="1" customWidth="1"/>
    <col min="11528" max="11770" width="9.375" style="29"/>
    <col min="11771" max="11771" width="12.5" style="29" customWidth="1"/>
    <col min="11772" max="11772" width="52.5" style="29" customWidth="1"/>
    <col min="11773" max="11773" width="1" style="29" customWidth="1"/>
    <col min="11774" max="11774" width="18.5" style="29" customWidth="1"/>
    <col min="11775" max="11775" width="1.5" style="29" customWidth="1"/>
    <col min="11776" max="11776" width="18.5" style="29" customWidth="1"/>
    <col min="11777" max="11777" width="1.375" style="29" customWidth="1"/>
    <col min="11778" max="11778" width="1" style="29" customWidth="1"/>
    <col min="11779" max="11779" width="1.5" style="29" customWidth="1"/>
    <col min="11780" max="11780" width="13.5" style="29" bestFit="1" customWidth="1"/>
    <col min="11781" max="11781" width="18.375" style="29" bestFit="1" customWidth="1"/>
    <col min="11782" max="11782" width="16.375" style="29" customWidth="1"/>
    <col min="11783" max="11783" width="14.5" style="29" bestFit="1" customWidth="1"/>
    <col min="11784" max="12026" width="9.375" style="29"/>
    <col min="12027" max="12027" width="12.5" style="29" customWidth="1"/>
    <col min="12028" max="12028" width="52.5" style="29" customWidth="1"/>
    <col min="12029" max="12029" width="1" style="29" customWidth="1"/>
    <col min="12030" max="12030" width="18.5" style="29" customWidth="1"/>
    <col min="12031" max="12031" width="1.5" style="29" customWidth="1"/>
    <col min="12032" max="12032" width="18.5" style="29" customWidth="1"/>
    <col min="12033" max="12033" width="1.375" style="29" customWidth="1"/>
    <col min="12034" max="12034" width="1" style="29" customWidth="1"/>
    <col min="12035" max="12035" width="1.5" style="29" customWidth="1"/>
    <col min="12036" max="12036" width="13.5" style="29" bestFit="1" customWidth="1"/>
    <col min="12037" max="12037" width="18.375" style="29" bestFit="1" customWidth="1"/>
    <col min="12038" max="12038" width="16.375" style="29" customWidth="1"/>
    <col min="12039" max="12039" width="14.5" style="29" bestFit="1" customWidth="1"/>
    <col min="12040" max="12282" width="9.375" style="29"/>
    <col min="12283" max="12283" width="12.5" style="29" customWidth="1"/>
    <col min="12284" max="12284" width="52.5" style="29" customWidth="1"/>
    <col min="12285" max="12285" width="1" style="29" customWidth="1"/>
    <col min="12286" max="12286" width="18.5" style="29" customWidth="1"/>
    <col min="12287" max="12287" width="1.5" style="29" customWidth="1"/>
    <col min="12288" max="12288" width="18.5" style="29" customWidth="1"/>
    <col min="12289" max="12289" width="1.375" style="29" customWidth="1"/>
    <col min="12290" max="12290" width="1" style="29" customWidth="1"/>
    <col min="12291" max="12291" width="1.5" style="29" customWidth="1"/>
    <col min="12292" max="12292" width="13.5" style="29" bestFit="1" customWidth="1"/>
    <col min="12293" max="12293" width="18.375" style="29" bestFit="1" customWidth="1"/>
    <col min="12294" max="12294" width="16.375" style="29" customWidth="1"/>
    <col min="12295" max="12295" width="14.5" style="29" bestFit="1" customWidth="1"/>
    <col min="12296" max="12538" width="9.375" style="29"/>
    <col min="12539" max="12539" width="12.5" style="29" customWidth="1"/>
    <col min="12540" max="12540" width="52.5" style="29" customWidth="1"/>
    <col min="12541" max="12541" width="1" style="29" customWidth="1"/>
    <col min="12542" max="12542" width="18.5" style="29" customWidth="1"/>
    <col min="12543" max="12543" width="1.5" style="29" customWidth="1"/>
    <col min="12544" max="12544" width="18.5" style="29" customWidth="1"/>
    <col min="12545" max="12545" width="1.375" style="29" customWidth="1"/>
    <col min="12546" max="12546" width="1" style="29" customWidth="1"/>
    <col min="12547" max="12547" width="1.5" style="29" customWidth="1"/>
    <col min="12548" max="12548" width="13.5" style="29" bestFit="1" customWidth="1"/>
    <col min="12549" max="12549" width="18.375" style="29" bestFit="1" customWidth="1"/>
    <col min="12550" max="12550" width="16.375" style="29" customWidth="1"/>
    <col min="12551" max="12551" width="14.5" style="29" bestFit="1" customWidth="1"/>
    <col min="12552" max="12794" width="9.375" style="29"/>
    <col min="12795" max="12795" width="12.5" style="29" customWidth="1"/>
    <col min="12796" max="12796" width="52.5" style="29" customWidth="1"/>
    <col min="12797" max="12797" width="1" style="29" customWidth="1"/>
    <col min="12798" max="12798" width="18.5" style="29" customWidth="1"/>
    <col min="12799" max="12799" width="1.5" style="29" customWidth="1"/>
    <col min="12800" max="12800" width="18.5" style="29" customWidth="1"/>
    <col min="12801" max="12801" width="1.375" style="29" customWidth="1"/>
    <col min="12802" max="12802" width="1" style="29" customWidth="1"/>
    <col min="12803" max="12803" width="1.5" style="29" customWidth="1"/>
    <col min="12804" max="12804" width="13.5" style="29" bestFit="1" customWidth="1"/>
    <col min="12805" max="12805" width="18.375" style="29" bestFit="1" customWidth="1"/>
    <col min="12806" max="12806" width="16.375" style="29" customWidth="1"/>
    <col min="12807" max="12807" width="14.5" style="29" bestFit="1" customWidth="1"/>
    <col min="12808" max="13050" width="9.375" style="29"/>
    <col min="13051" max="13051" width="12.5" style="29" customWidth="1"/>
    <col min="13052" max="13052" width="52.5" style="29" customWidth="1"/>
    <col min="13053" max="13053" width="1" style="29" customWidth="1"/>
    <col min="13054" max="13054" width="18.5" style="29" customWidth="1"/>
    <col min="13055" max="13055" width="1.5" style="29" customWidth="1"/>
    <col min="13056" max="13056" width="18.5" style="29" customWidth="1"/>
    <col min="13057" max="13057" width="1.375" style="29" customWidth="1"/>
    <col min="13058" max="13058" width="1" style="29" customWidth="1"/>
    <col min="13059" max="13059" width="1.5" style="29" customWidth="1"/>
    <col min="13060" max="13060" width="13.5" style="29" bestFit="1" customWidth="1"/>
    <col min="13061" max="13061" width="18.375" style="29" bestFit="1" customWidth="1"/>
    <col min="13062" max="13062" width="16.375" style="29" customWidth="1"/>
    <col min="13063" max="13063" width="14.5" style="29" bestFit="1" customWidth="1"/>
    <col min="13064" max="13306" width="9.375" style="29"/>
    <col min="13307" max="13307" width="12.5" style="29" customWidth="1"/>
    <col min="13308" max="13308" width="52.5" style="29" customWidth="1"/>
    <col min="13309" max="13309" width="1" style="29" customWidth="1"/>
    <col min="13310" max="13310" width="18.5" style="29" customWidth="1"/>
    <col min="13311" max="13311" width="1.5" style="29" customWidth="1"/>
    <col min="13312" max="13312" width="18.5" style="29" customWidth="1"/>
    <col min="13313" max="13313" width="1.375" style="29" customWidth="1"/>
    <col min="13314" max="13314" width="1" style="29" customWidth="1"/>
    <col min="13315" max="13315" width="1.5" style="29" customWidth="1"/>
    <col min="13316" max="13316" width="13.5" style="29" bestFit="1" customWidth="1"/>
    <col min="13317" max="13317" width="18.375" style="29" bestFit="1" customWidth="1"/>
    <col min="13318" max="13318" width="16.375" style="29" customWidth="1"/>
    <col min="13319" max="13319" width="14.5" style="29" bestFit="1" customWidth="1"/>
    <col min="13320" max="13562" width="9.375" style="29"/>
    <col min="13563" max="13563" width="12.5" style="29" customWidth="1"/>
    <col min="13564" max="13564" width="52.5" style="29" customWidth="1"/>
    <col min="13565" max="13565" width="1" style="29" customWidth="1"/>
    <col min="13566" max="13566" width="18.5" style="29" customWidth="1"/>
    <col min="13567" max="13567" width="1.5" style="29" customWidth="1"/>
    <col min="13568" max="13568" width="18.5" style="29" customWidth="1"/>
    <col min="13569" max="13569" width="1.375" style="29" customWidth="1"/>
    <col min="13570" max="13570" width="1" style="29" customWidth="1"/>
    <col min="13571" max="13571" width="1.5" style="29" customWidth="1"/>
    <col min="13572" max="13572" width="13.5" style="29" bestFit="1" customWidth="1"/>
    <col min="13573" max="13573" width="18.375" style="29" bestFit="1" customWidth="1"/>
    <col min="13574" max="13574" width="16.375" style="29" customWidth="1"/>
    <col min="13575" max="13575" width="14.5" style="29" bestFit="1" customWidth="1"/>
    <col min="13576" max="13818" width="9.375" style="29"/>
    <col min="13819" max="13819" width="12.5" style="29" customWidth="1"/>
    <col min="13820" max="13820" width="52.5" style="29" customWidth="1"/>
    <col min="13821" max="13821" width="1" style="29" customWidth="1"/>
    <col min="13822" max="13822" width="18.5" style="29" customWidth="1"/>
    <col min="13823" max="13823" width="1.5" style="29" customWidth="1"/>
    <col min="13824" max="13824" width="18.5" style="29" customWidth="1"/>
    <col min="13825" max="13825" width="1.375" style="29" customWidth="1"/>
    <col min="13826" max="13826" width="1" style="29" customWidth="1"/>
    <col min="13827" max="13827" width="1.5" style="29" customWidth="1"/>
    <col min="13828" max="13828" width="13.5" style="29" bestFit="1" customWidth="1"/>
    <col min="13829" max="13829" width="18.375" style="29" bestFit="1" customWidth="1"/>
    <col min="13830" max="13830" width="16.375" style="29" customWidth="1"/>
    <col min="13831" max="13831" width="14.5" style="29" bestFit="1" customWidth="1"/>
    <col min="13832" max="14074" width="9.375" style="29"/>
    <col min="14075" max="14075" width="12.5" style="29" customWidth="1"/>
    <col min="14076" max="14076" width="52.5" style="29" customWidth="1"/>
    <col min="14077" max="14077" width="1" style="29" customWidth="1"/>
    <col min="14078" max="14078" width="18.5" style="29" customWidth="1"/>
    <col min="14079" max="14079" width="1.5" style="29" customWidth="1"/>
    <col min="14080" max="14080" width="18.5" style="29" customWidth="1"/>
    <col min="14081" max="14081" width="1.375" style="29" customWidth="1"/>
    <col min="14082" max="14082" width="1" style="29" customWidth="1"/>
    <col min="14083" max="14083" width="1.5" style="29" customWidth="1"/>
    <col min="14084" max="14084" width="13.5" style="29" bestFit="1" customWidth="1"/>
    <col min="14085" max="14085" width="18.375" style="29" bestFit="1" customWidth="1"/>
    <col min="14086" max="14086" width="16.375" style="29" customWidth="1"/>
    <col min="14087" max="14087" width="14.5" style="29" bestFit="1" customWidth="1"/>
    <col min="14088" max="14330" width="9.375" style="29"/>
    <col min="14331" max="14331" width="12.5" style="29" customWidth="1"/>
    <col min="14332" max="14332" width="52.5" style="29" customWidth="1"/>
    <col min="14333" max="14333" width="1" style="29" customWidth="1"/>
    <col min="14334" max="14334" width="18.5" style="29" customWidth="1"/>
    <col min="14335" max="14335" width="1.5" style="29" customWidth="1"/>
    <col min="14336" max="14336" width="18.5" style="29" customWidth="1"/>
    <col min="14337" max="14337" width="1.375" style="29" customWidth="1"/>
    <col min="14338" max="14338" width="1" style="29" customWidth="1"/>
    <col min="14339" max="14339" width="1.5" style="29" customWidth="1"/>
    <col min="14340" max="14340" width="13.5" style="29" bestFit="1" customWidth="1"/>
    <col min="14341" max="14341" width="18.375" style="29" bestFit="1" customWidth="1"/>
    <col min="14342" max="14342" width="16.375" style="29" customWidth="1"/>
    <col min="14343" max="14343" width="14.5" style="29" bestFit="1" customWidth="1"/>
    <col min="14344" max="14586" width="9.375" style="29"/>
    <col min="14587" max="14587" width="12.5" style="29" customWidth="1"/>
    <col min="14588" max="14588" width="52.5" style="29" customWidth="1"/>
    <col min="14589" max="14589" width="1" style="29" customWidth="1"/>
    <col min="14590" max="14590" width="18.5" style="29" customWidth="1"/>
    <col min="14591" max="14591" width="1.5" style="29" customWidth="1"/>
    <col min="14592" max="14592" width="18.5" style="29" customWidth="1"/>
    <col min="14593" max="14593" width="1.375" style="29" customWidth="1"/>
    <col min="14594" max="14594" width="1" style="29" customWidth="1"/>
    <col min="14595" max="14595" width="1.5" style="29" customWidth="1"/>
    <col min="14596" max="14596" width="13.5" style="29" bestFit="1" customWidth="1"/>
    <col min="14597" max="14597" width="18.375" style="29" bestFit="1" customWidth="1"/>
    <col min="14598" max="14598" width="16.375" style="29" customWidth="1"/>
    <col min="14599" max="14599" width="14.5" style="29" bestFit="1" customWidth="1"/>
    <col min="14600" max="14842" width="9.375" style="29"/>
    <col min="14843" max="14843" width="12.5" style="29" customWidth="1"/>
    <col min="14844" max="14844" width="52.5" style="29" customWidth="1"/>
    <col min="14845" max="14845" width="1" style="29" customWidth="1"/>
    <col min="14846" max="14846" width="18.5" style="29" customWidth="1"/>
    <col min="14847" max="14847" width="1.5" style="29" customWidth="1"/>
    <col min="14848" max="14848" width="18.5" style="29" customWidth="1"/>
    <col min="14849" max="14849" width="1.375" style="29" customWidth="1"/>
    <col min="14850" max="14850" width="1" style="29" customWidth="1"/>
    <col min="14851" max="14851" width="1.5" style="29" customWidth="1"/>
    <col min="14852" max="14852" width="13.5" style="29" bestFit="1" customWidth="1"/>
    <col min="14853" max="14853" width="18.375" style="29" bestFit="1" customWidth="1"/>
    <col min="14854" max="14854" width="16.375" style="29" customWidth="1"/>
    <col min="14855" max="14855" width="14.5" style="29" bestFit="1" customWidth="1"/>
    <col min="14856" max="15098" width="9.375" style="29"/>
    <col min="15099" max="15099" width="12.5" style="29" customWidth="1"/>
    <col min="15100" max="15100" width="52.5" style="29" customWidth="1"/>
    <col min="15101" max="15101" width="1" style="29" customWidth="1"/>
    <col min="15102" max="15102" width="18.5" style="29" customWidth="1"/>
    <col min="15103" max="15103" width="1.5" style="29" customWidth="1"/>
    <col min="15104" max="15104" width="18.5" style="29" customWidth="1"/>
    <col min="15105" max="15105" width="1.375" style="29" customWidth="1"/>
    <col min="15106" max="15106" width="1" style="29" customWidth="1"/>
    <col min="15107" max="15107" width="1.5" style="29" customWidth="1"/>
    <col min="15108" max="15108" width="13.5" style="29" bestFit="1" customWidth="1"/>
    <col min="15109" max="15109" width="18.375" style="29" bestFit="1" customWidth="1"/>
    <col min="15110" max="15110" width="16.375" style="29" customWidth="1"/>
    <col min="15111" max="15111" width="14.5" style="29" bestFit="1" customWidth="1"/>
    <col min="15112" max="15354" width="9.375" style="29"/>
    <col min="15355" max="15355" width="12.5" style="29" customWidth="1"/>
    <col min="15356" max="15356" width="52.5" style="29" customWidth="1"/>
    <col min="15357" max="15357" width="1" style="29" customWidth="1"/>
    <col min="15358" max="15358" width="18.5" style="29" customWidth="1"/>
    <col min="15359" max="15359" width="1.5" style="29" customWidth="1"/>
    <col min="15360" max="15360" width="18.5" style="29" customWidth="1"/>
    <col min="15361" max="15361" width="1.375" style="29" customWidth="1"/>
    <col min="15362" max="15362" width="1" style="29" customWidth="1"/>
    <col min="15363" max="15363" width="1.5" style="29" customWidth="1"/>
    <col min="15364" max="15364" width="13.5" style="29" bestFit="1" customWidth="1"/>
    <col min="15365" max="15365" width="18.375" style="29" bestFit="1" customWidth="1"/>
    <col min="15366" max="15366" width="16.375" style="29" customWidth="1"/>
    <col min="15367" max="15367" width="14.5" style="29" bestFit="1" customWidth="1"/>
    <col min="15368" max="15610" width="9.375" style="29"/>
    <col min="15611" max="15611" width="12.5" style="29" customWidth="1"/>
    <col min="15612" max="15612" width="52.5" style="29" customWidth="1"/>
    <col min="15613" max="15613" width="1" style="29" customWidth="1"/>
    <col min="15614" max="15614" width="18.5" style="29" customWidth="1"/>
    <col min="15615" max="15615" width="1.5" style="29" customWidth="1"/>
    <col min="15616" max="15616" width="18.5" style="29" customWidth="1"/>
    <col min="15617" max="15617" width="1.375" style="29" customWidth="1"/>
    <col min="15618" max="15618" width="1" style="29" customWidth="1"/>
    <col min="15619" max="15619" width="1.5" style="29" customWidth="1"/>
    <col min="15620" max="15620" width="13.5" style="29" bestFit="1" customWidth="1"/>
    <col min="15621" max="15621" width="18.375" style="29" bestFit="1" customWidth="1"/>
    <col min="15622" max="15622" width="16.375" style="29" customWidth="1"/>
    <col min="15623" max="15623" width="14.5" style="29" bestFit="1" customWidth="1"/>
    <col min="15624" max="15866" width="9.375" style="29"/>
    <col min="15867" max="15867" width="12.5" style="29" customWidth="1"/>
    <col min="15868" max="15868" width="52.5" style="29" customWidth="1"/>
    <col min="15869" max="15869" width="1" style="29" customWidth="1"/>
    <col min="15870" max="15870" width="18.5" style="29" customWidth="1"/>
    <col min="15871" max="15871" width="1.5" style="29" customWidth="1"/>
    <col min="15872" max="15872" width="18.5" style="29" customWidth="1"/>
    <col min="15873" max="15873" width="1.375" style="29" customWidth="1"/>
    <col min="15874" max="15874" width="1" style="29" customWidth="1"/>
    <col min="15875" max="15875" width="1.5" style="29" customWidth="1"/>
    <col min="15876" max="15876" width="13.5" style="29" bestFit="1" customWidth="1"/>
    <col min="15877" max="15877" width="18.375" style="29" bestFit="1" customWidth="1"/>
    <col min="15878" max="15878" width="16.375" style="29" customWidth="1"/>
    <col min="15879" max="15879" width="14.5" style="29" bestFit="1" customWidth="1"/>
    <col min="15880" max="16122" width="9.375" style="29"/>
    <col min="16123" max="16123" width="12.5" style="29" customWidth="1"/>
    <col min="16124" max="16124" width="52.5" style="29" customWidth="1"/>
    <col min="16125" max="16125" width="1" style="29" customWidth="1"/>
    <col min="16126" max="16126" width="18.5" style="29" customWidth="1"/>
    <col min="16127" max="16127" width="1.5" style="29" customWidth="1"/>
    <col min="16128" max="16128" width="18.5" style="29" customWidth="1"/>
    <col min="16129" max="16129" width="1.375" style="29" customWidth="1"/>
    <col min="16130" max="16130" width="1" style="29" customWidth="1"/>
    <col min="16131" max="16131" width="1.5" style="29" customWidth="1"/>
    <col min="16132" max="16132" width="13.5" style="29" bestFit="1" customWidth="1"/>
    <col min="16133" max="16133" width="18.375" style="29" bestFit="1" customWidth="1"/>
    <col min="16134" max="16134" width="16.375" style="29" customWidth="1"/>
    <col min="16135" max="16135" width="14.5" style="29" bestFit="1" customWidth="1"/>
    <col min="16136" max="16384" width="9.375" style="29"/>
  </cols>
  <sheetData>
    <row r="1" spans="2:5" x14ac:dyDescent="0.2">
      <c r="B1" s="212" t="str">
        <f>'قائمة الدخل'!B1:G1</f>
        <v>شركة المقاييس الحيوية للتجارة</v>
      </c>
      <c r="C1" s="212"/>
      <c r="D1" s="212"/>
      <c r="E1" s="212"/>
    </row>
    <row r="2" spans="2:5" x14ac:dyDescent="0.2">
      <c r="B2" s="213" t="str">
        <f>'قائمة الدخل'!B2:G2</f>
        <v>شركة ذات مسئولية محدودة</v>
      </c>
      <c r="C2" s="213"/>
      <c r="D2" s="213"/>
      <c r="E2" s="213"/>
    </row>
    <row r="3" spans="2:5" x14ac:dyDescent="0.2">
      <c r="B3" s="166" t="s">
        <v>221</v>
      </c>
      <c r="C3" s="166"/>
      <c r="D3" s="166"/>
      <c r="E3" s="166"/>
    </row>
    <row r="4" spans="2:5" x14ac:dyDescent="0.2">
      <c r="B4" s="48" t="s">
        <v>22</v>
      </c>
      <c r="C4" s="30"/>
      <c r="D4" s="30"/>
      <c r="E4" s="30"/>
    </row>
    <row r="5" spans="2:5" ht="10.5" customHeight="1" x14ac:dyDescent="0.2">
      <c r="B5" s="166"/>
      <c r="C5" s="166"/>
      <c r="D5" s="166"/>
      <c r="E5" s="166"/>
    </row>
    <row r="6" spans="2:5" x14ac:dyDescent="0.2">
      <c r="B6" s="34"/>
      <c r="C6" s="32" t="s">
        <v>209</v>
      </c>
      <c r="D6" s="135"/>
      <c r="E6" s="32" t="s">
        <v>185</v>
      </c>
    </row>
    <row r="7" spans="2:5" x14ac:dyDescent="0.2">
      <c r="B7" s="145" t="s">
        <v>25</v>
      </c>
      <c r="C7" s="60"/>
      <c r="D7" s="135"/>
      <c r="E7" s="60"/>
    </row>
    <row r="8" spans="2:5" x14ac:dyDescent="0.2">
      <c r="B8" s="27" t="s">
        <v>26</v>
      </c>
      <c r="C8" s="13">
        <f>'قائمة الدخل'!E19</f>
        <v>6047591</v>
      </c>
      <c r="D8" s="3"/>
      <c r="E8" s="13">
        <f>'قائمة الدخل'!G19</f>
        <v>3634121</v>
      </c>
    </row>
    <row r="9" spans="2:5" s="136" customFormat="1" x14ac:dyDescent="0.5">
      <c r="B9" s="146" t="s">
        <v>95</v>
      </c>
      <c r="C9" s="7"/>
      <c r="D9" s="7"/>
      <c r="E9" s="7"/>
    </row>
    <row r="10" spans="2:5" s="136" customFormat="1" x14ac:dyDescent="0.5">
      <c r="B10" s="27" t="s">
        <v>129</v>
      </c>
      <c r="C10" s="3">
        <v>104687</v>
      </c>
      <c r="D10" s="7"/>
      <c r="E10" s="3">
        <v>164104</v>
      </c>
    </row>
    <row r="11" spans="2:5" s="136" customFormat="1" x14ac:dyDescent="0.5">
      <c r="B11" s="27" t="s">
        <v>27</v>
      </c>
      <c r="C11" s="3">
        <f>'10-11'!D30</f>
        <v>183219</v>
      </c>
      <c r="D11" s="7"/>
      <c r="E11" s="3">
        <v>131379</v>
      </c>
    </row>
    <row r="12" spans="2:5" s="136" customFormat="1" x14ac:dyDescent="0.5">
      <c r="B12" s="27" t="s">
        <v>28</v>
      </c>
      <c r="C12" s="3">
        <v>216561</v>
      </c>
      <c r="D12" s="7"/>
      <c r="E12" s="3">
        <f>'12-13'!J8</f>
        <v>169661</v>
      </c>
    </row>
    <row r="13" spans="2:5" x14ac:dyDescent="0.2">
      <c r="B13" s="27" t="s">
        <v>134</v>
      </c>
      <c r="C13" s="2">
        <v>0</v>
      </c>
      <c r="D13" s="7"/>
      <c r="E13" s="2">
        <v>60812</v>
      </c>
    </row>
    <row r="14" spans="2:5" s="136" customFormat="1" ht="18.75" customHeight="1" x14ac:dyDescent="0.5">
      <c r="B14" s="26"/>
      <c r="C14" s="147">
        <f>SUM(C8:C13)</f>
        <v>6552058</v>
      </c>
      <c r="D14" s="7"/>
      <c r="E14" s="147">
        <f>SUM(E8:E13)</f>
        <v>4160077</v>
      </c>
    </row>
    <row r="15" spans="2:5" x14ac:dyDescent="0.2">
      <c r="B15" s="146" t="s">
        <v>29</v>
      </c>
      <c r="C15" s="12"/>
      <c r="D15" s="3"/>
      <c r="E15" s="13"/>
    </row>
    <row r="16" spans="2:5" x14ac:dyDescent="0.2">
      <c r="B16" s="27" t="s">
        <v>62</v>
      </c>
      <c r="C16" s="3">
        <v>493520</v>
      </c>
      <c r="D16" s="11"/>
      <c r="E16" s="3">
        <v>-145311</v>
      </c>
    </row>
    <row r="17" spans="2:5" x14ac:dyDescent="0.2">
      <c r="B17" s="27" t="s">
        <v>127</v>
      </c>
      <c r="C17" s="3">
        <v>-16418</v>
      </c>
      <c r="D17" s="11"/>
      <c r="E17" s="3">
        <v>-9255</v>
      </c>
    </row>
    <row r="18" spans="2:5" x14ac:dyDescent="0.2">
      <c r="B18" s="27" t="s">
        <v>181</v>
      </c>
      <c r="C18" s="3">
        <v>0</v>
      </c>
      <c r="D18" s="11"/>
      <c r="E18" s="3">
        <v>246450</v>
      </c>
    </row>
    <row r="19" spans="2:5" x14ac:dyDescent="0.2">
      <c r="B19" s="27" t="s">
        <v>128</v>
      </c>
      <c r="C19" s="3">
        <v>602653</v>
      </c>
      <c r="D19" s="11"/>
      <c r="E19" s="3">
        <v>658074</v>
      </c>
    </row>
    <row r="20" spans="2:5" x14ac:dyDescent="0.2">
      <c r="B20" s="27" t="s">
        <v>60</v>
      </c>
      <c r="C20" s="3">
        <v>-800000</v>
      </c>
      <c r="D20" s="11"/>
      <c r="E20" s="3">
        <v>500000</v>
      </c>
    </row>
    <row r="21" spans="2:5" x14ac:dyDescent="0.2">
      <c r="B21" s="27" t="s">
        <v>72</v>
      </c>
      <c r="C21" s="3">
        <v>-61298</v>
      </c>
      <c r="D21" s="11"/>
      <c r="E21" s="3">
        <v>-123686</v>
      </c>
    </row>
    <row r="22" spans="2:5" s="136" customFormat="1" x14ac:dyDescent="0.5">
      <c r="B22" s="27" t="s">
        <v>61</v>
      </c>
      <c r="C22" s="2">
        <v>-131379</v>
      </c>
      <c r="D22" s="7"/>
      <c r="E22" s="2">
        <v>-109072</v>
      </c>
    </row>
    <row r="23" spans="2:5" x14ac:dyDescent="0.2">
      <c r="B23" s="26" t="s">
        <v>65</v>
      </c>
      <c r="C23" s="10">
        <f>SUM(C14:C22)</f>
        <v>6639136</v>
      </c>
      <c r="D23" s="7"/>
      <c r="E23" s="10">
        <f>SUM(E14:E22)</f>
        <v>5177277</v>
      </c>
    </row>
    <row r="24" spans="2:5" s="136" customFormat="1" x14ac:dyDescent="0.5">
      <c r="B24" s="27"/>
      <c r="C24" s="12"/>
      <c r="D24" s="3"/>
      <c r="E24" s="13"/>
    </row>
    <row r="25" spans="2:5" x14ac:dyDescent="0.2">
      <c r="B25" s="145" t="s">
        <v>30</v>
      </c>
      <c r="C25" s="12"/>
      <c r="D25" s="3"/>
      <c r="E25" s="13"/>
    </row>
    <row r="26" spans="2:5" x14ac:dyDescent="0.2">
      <c r="B26" s="27" t="s">
        <v>124</v>
      </c>
      <c r="C26" s="3">
        <v>-64863</v>
      </c>
      <c r="D26" s="11"/>
      <c r="E26" s="3">
        <v>0</v>
      </c>
    </row>
    <row r="27" spans="2:5" x14ac:dyDescent="0.2">
      <c r="B27" s="26" t="s">
        <v>63</v>
      </c>
      <c r="C27" s="8">
        <f>SUM(C26:C26)</f>
        <v>-64863</v>
      </c>
      <c r="D27" s="7"/>
      <c r="E27" s="8">
        <f>SUM(E26:E26)</f>
        <v>0</v>
      </c>
    </row>
    <row r="28" spans="2:5" ht="11.25" customHeight="1" x14ac:dyDescent="0.2">
      <c r="B28" s="26"/>
      <c r="C28" s="12"/>
      <c r="D28" s="7"/>
      <c r="E28" s="13"/>
    </row>
    <row r="29" spans="2:5" x14ac:dyDescent="0.2">
      <c r="B29" s="145" t="s">
        <v>31</v>
      </c>
      <c r="C29" s="12"/>
      <c r="D29" s="3"/>
      <c r="E29" s="13"/>
    </row>
    <row r="30" spans="2:5" x14ac:dyDescent="0.2">
      <c r="B30" s="27" t="s">
        <v>94</v>
      </c>
      <c r="C30" s="3">
        <f>'قائمة التغيرات'!I19</f>
        <v>-3634122</v>
      </c>
      <c r="D30" s="4"/>
      <c r="E30" s="3">
        <f>'قائمة التغيرات'!I13</f>
        <v>-3042450</v>
      </c>
    </row>
    <row r="31" spans="2:5" x14ac:dyDescent="0.2">
      <c r="B31" s="26" t="s">
        <v>133</v>
      </c>
      <c r="C31" s="8">
        <f>SUM(C30)</f>
        <v>-3634122</v>
      </c>
      <c r="D31" s="3"/>
      <c r="E31" s="137">
        <f>SUM(E30)</f>
        <v>-3042450</v>
      </c>
    </row>
    <row r="32" spans="2:5" x14ac:dyDescent="0.2">
      <c r="B32" s="27" t="s">
        <v>197</v>
      </c>
      <c r="C32" s="3">
        <f>C31+C27+C23</f>
        <v>2940151</v>
      </c>
      <c r="D32" s="3"/>
      <c r="E32" s="3">
        <f>E31+E27+E23</f>
        <v>2134827</v>
      </c>
    </row>
    <row r="33" spans="2:5" x14ac:dyDescent="0.2">
      <c r="B33" s="27" t="s">
        <v>198</v>
      </c>
      <c r="C33" s="3">
        <f>E34</f>
        <v>5653792</v>
      </c>
      <c r="D33" s="7"/>
      <c r="E33" s="13">
        <v>3518965</v>
      </c>
    </row>
    <row r="34" spans="2:5" ht="21" thickBot="1" x14ac:dyDescent="0.25">
      <c r="B34" s="26" t="s">
        <v>199</v>
      </c>
      <c r="C34" s="5">
        <f>SUM(C32:C33)</f>
        <v>8593943</v>
      </c>
      <c r="D34" s="7"/>
      <c r="E34" s="16">
        <f>SUM(E32:E33)</f>
        <v>5653792</v>
      </c>
    </row>
    <row r="35" spans="2:5" ht="21" thickTop="1" x14ac:dyDescent="0.2">
      <c r="B35" s="26"/>
      <c r="C35" s="7"/>
      <c r="D35" s="7"/>
      <c r="E35" s="43"/>
    </row>
    <row r="36" spans="2:5" ht="30.75" customHeight="1" x14ac:dyDescent="0.2">
      <c r="B36" s="26"/>
      <c r="C36" s="7"/>
      <c r="D36" s="7"/>
      <c r="E36" s="43"/>
    </row>
    <row r="37" spans="2:5" x14ac:dyDescent="0.2">
      <c r="B37" s="210" t="s">
        <v>174</v>
      </c>
      <c r="C37" s="210"/>
      <c r="D37" s="210"/>
      <c r="E37" s="210"/>
    </row>
    <row r="38" spans="2:5" x14ac:dyDescent="0.2">
      <c r="B38" s="214">
        <v>7</v>
      </c>
      <c r="C38" s="214"/>
      <c r="D38" s="214"/>
      <c r="E38" s="214"/>
    </row>
    <row r="39" spans="2:5" x14ac:dyDescent="0.2">
      <c r="B39" s="215"/>
      <c r="C39" s="215"/>
      <c r="D39" s="215"/>
      <c r="E39" s="215"/>
    </row>
    <row r="41" spans="2:5" x14ac:dyDescent="0.2">
      <c r="C41" s="37"/>
    </row>
    <row r="42" spans="2:5" x14ac:dyDescent="0.2">
      <c r="E42" s="37"/>
    </row>
    <row r="43" spans="2:5" x14ac:dyDescent="0.2">
      <c r="C43" s="148"/>
      <c r="E43" s="37"/>
    </row>
    <row r="44" spans="2:5" x14ac:dyDescent="0.2">
      <c r="C44" s="37"/>
      <c r="E44" s="37"/>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4">
    <mergeCell ref="B1:E1"/>
    <mergeCell ref="B2:E2"/>
    <mergeCell ref="B37:E37"/>
    <mergeCell ref="B38:E39"/>
  </mergeCells>
  <printOptions horizontalCentered="1"/>
  <pageMargins left="0.35433070866141736" right="0.44" top="0.62992125984251968" bottom="0" header="0.35433070866141736" footer="0"/>
  <pageSetup paperSize="9" firstPageNumber="5" orientation="portrait" useFirstPageNumber="1"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70C0"/>
  </sheetPr>
  <dimension ref="A1:H36"/>
  <sheetViews>
    <sheetView rightToLeft="1" tabSelected="1" topLeftCell="A4" zoomScale="90" zoomScaleNormal="90" zoomScaleSheetLayoutView="130" workbookViewId="0">
      <selection activeCell="S8" sqref="S8"/>
    </sheetView>
  </sheetViews>
  <sheetFormatPr defaultColWidth="9.375" defaultRowHeight="20.25" x14ac:dyDescent="0.2"/>
  <cols>
    <col min="1" max="1" width="1.5" style="29" customWidth="1"/>
    <col min="2" max="2" width="40.25" style="29" customWidth="1"/>
    <col min="3" max="3" width="14.125" style="29" customWidth="1"/>
    <col min="4" max="4" width="1.375" style="29" customWidth="1"/>
    <col min="5" max="5" width="13.625" style="29" customWidth="1"/>
    <col min="6" max="248" width="9.375" style="29"/>
    <col min="249" max="249" width="12.5" style="29" customWidth="1"/>
    <col min="250" max="250" width="34.5" style="29" customWidth="1"/>
    <col min="251" max="251" width="2.5" style="29" customWidth="1"/>
    <col min="252" max="252" width="8.5" style="29" customWidth="1"/>
    <col min="253" max="253" width="8.375" style="29" customWidth="1"/>
    <col min="254" max="255" width="17.5" style="29" customWidth="1"/>
    <col min="256" max="256" width="0.5" style="29" customWidth="1"/>
    <col min="257" max="257" width="12.375" style="29" bestFit="1" customWidth="1"/>
    <col min="258" max="504" width="9.375" style="29"/>
    <col min="505" max="505" width="12.5" style="29" customWidth="1"/>
    <col min="506" max="506" width="34.5" style="29" customWidth="1"/>
    <col min="507" max="507" width="2.5" style="29" customWidth="1"/>
    <col min="508" max="508" width="8.5" style="29" customWidth="1"/>
    <col min="509" max="509" width="8.375" style="29" customWidth="1"/>
    <col min="510" max="511" width="17.5" style="29" customWidth="1"/>
    <col min="512" max="512" width="0.5" style="29" customWidth="1"/>
    <col min="513" max="513" width="12.375" style="29" bestFit="1" customWidth="1"/>
    <col min="514" max="760" width="9.375" style="29"/>
    <col min="761" max="761" width="12.5" style="29" customWidth="1"/>
    <col min="762" max="762" width="34.5" style="29" customWidth="1"/>
    <col min="763" max="763" width="2.5" style="29" customWidth="1"/>
    <col min="764" max="764" width="8.5" style="29" customWidth="1"/>
    <col min="765" max="765" width="8.375" style="29" customWidth="1"/>
    <col min="766" max="767" width="17.5" style="29" customWidth="1"/>
    <col min="768" max="768" width="0.5" style="29" customWidth="1"/>
    <col min="769" max="769" width="12.375" style="29" bestFit="1" customWidth="1"/>
    <col min="770" max="1016" width="9.375" style="29"/>
    <col min="1017" max="1017" width="12.5" style="29" customWidth="1"/>
    <col min="1018" max="1018" width="34.5" style="29" customWidth="1"/>
    <col min="1019" max="1019" width="2.5" style="29" customWidth="1"/>
    <col min="1020" max="1020" width="8.5" style="29" customWidth="1"/>
    <col min="1021" max="1021" width="8.375" style="29" customWidth="1"/>
    <col min="1022" max="1023" width="17.5" style="29" customWidth="1"/>
    <col min="1024" max="1024" width="0.5" style="29" customWidth="1"/>
    <col min="1025" max="1025" width="12.375" style="29" bestFit="1" customWidth="1"/>
    <col min="1026" max="1272" width="9.375" style="29"/>
    <col min="1273" max="1273" width="12.5" style="29" customWidth="1"/>
    <col min="1274" max="1274" width="34.5" style="29" customWidth="1"/>
    <col min="1275" max="1275" width="2.5" style="29" customWidth="1"/>
    <col min="1276" max="1276" width="8.5" style="29" customWidth="1"/>
    <col min="1277" max="1277" width="8.375" style="29" customWidth="1"/>
    <col min="1278" max="1279" width="17.5" style="29" customWidth="1"/>
    <col min="1280" max="1280" width="0.5" style="29" customWidth="1"/>
    <col min="1281" max="1281" width="12.375" style="29" bestFit="1" customWidth="1"/>
    <col min="1282" max="1528" width="9.375" style="29"/>
    <col min="1529" max="1529" width="12.5" style="29" customWidth="1"/>
    <col min="1530" max="1530" width="34.5" style="29" customWidth="1"/>
    <col min="1531" max="1531" width="2.5" style="29" customWidth="1"/>
    <col min="1532" max="1532" width="8.5" style="29" customWidth="1"/>
    <col min="1533" max="1533" width="8.375" style="29" customWidth="1"/>
    <col min="1534" max="1535" width="17.5" style="29" customWidth="1"/>
    <col min="1536" max="1536" width="0.5" style="29" customWidth="1"/>
    <col min="1537" max="1537" width="12.375" style="29" bestFit="1" customWidth="1"/>
    <col min="1538" max="1784" width="9.375" style="29"/>
    <col min="1785" max="1785" width="12.5" style="29" customWidth="1"/>
    <col min="1786" max="1786" width="34.5" style="29" customWidth="1"/>
    <col min="1787" max="1787" width="2.5" style="29" customWidth="1"/>
    <col min="1788" max="1788" width="8.5" style="29" customWidth="1"/>
    <col min="1789" max="1789" width="8.375" style="29" customWidth="1"/>
    <col min="1790" max="1791" width="17.5" style="29" customWidth="1"/>
    <col min="1792" max="1792" width="0.5" style="29" customWidth="1"/>
    <col min="1793" max="1793" width="12.375" style="29" bestFit="1" customWidth="1"/>
    <col min="1794" max="2040" width="9.375" style="29"/>
    <col min="2041" max="2041" width="12.5" style="29" customWidth="1"/>
    <col min="2042" max="2042" width="34.5" style="29" customWidth="1"/>
    <col min="2043" max="2043" width="2.5" style="29" customWidth="1"/>
    <col min="2044" max="2044" width="8.5" style="29" customWidth="1"/>
    <col min="2045" max="2045" width="8.375" style="29" customWidth="1"/>
    <col min="2046" max="2047" width="17.5" style="29" customWidth="1"/>
    <col min="2048" max="2048" width="0.5" style="29" customWidth="1"/>
    <col min="2049" max="2049" width="12.375" style="29" bestFit="1" customWidth="1"/>
    <col min="2050" max="2296" width="9.375" style="29"/>
    <col min="2297" max="2297" width="12.5" style="29" customWidth="1"/>
    <col min="2298" max="2298" width="34.5" style="29" customWidth="1"/>
    <col min="2299" max="2299" width="2.5" style="29" customWidth="1"/>
    <col min="2300" max="2300" width="8.5" style="29" customWidth="1"/>
    <col min="2301" max="2301" width="8.375" style="29" customWidth="1"/>
    <col min="2302" max="2303" width="17.5" style="29" customWidth="1"/>
    <col min="2304" max="2304" width="0.5" style="29" customWidth="1"/>
    <col min="2305" max="2305" width="12.375" style="29" bestFit="1" customWidth="1"/>
    <col min="2306" max="2552" width="9.375" style="29"/>
    <col min="2553" max="2553" width="12.5" style="29" customWidth="1"/>
    <col min="2554" max="2554" width="34.5" style="29" customWidth="1"/>
    <col min="2555" max="2555" width="2.5" style="29" customWidth="1"/>
    <col min="2556" max="2556" width="8.5" style="29" customWidth="1"/>
    <col min="2557" max="2557" width="8.375" style="29" customWidth="1"/>
    <col min="2558" max="2559" width="17.5" style="29" customWidth="1"/>
    <col min="2560" max="2560" width="0.5" style="29" customWidth="1"/>
    <col min="2561" max="2561" width="12.375" style="29" bestFit="1" customWidth="1"/>
    <col min="2562" max="2808" width="9.375" style="29"/>
    <col min="2809" max="2809" width="12.5" style="29" customWidth="1"/>
    <col min="2810" max="2810" width="34.5" style="29" customWidth="1"/>
    <col min="2811" max="2811" width="2.5" style="29" customWidth="1"/>
    <col min="2812" max="2812" width="8.5" style="29" customWidth="1"/>
    <col min="2813" max="2813" width="8.375" style="29" customWidth="1"/>
    <col min="2814" max="2815" width="17.5" style="29" customWidth="1"/>
    <col min="2816" max="2816" width="0.5" style="29" customWidth="1"/>
    <col min="2817" max="2817" width="12.375" style="29" bestFit="1" customWidth="1"/>
    <col min="2818" max="3064" width="9.375" style="29"/>
    <col min="3065" max="3065" width="12.5" style="29" customWidth="1"/>
    <col min="3066" max="3066" width="34.5" style="29" customWidth="1"/>
    <col min="3067" max="3067" width="2.5" style="29" customWidth="1"/>
    <col min="3068" max="3068" width="8.5" style="29" customWidth="1"/>
    <col min="3069" max="3069" width="8.375" style="29" customWidth="1"/>
    <col min="3070" max="3071" width="17.5" style="29" customWidth="1"/>
    <col min="3072" max="3072" width="0.5" style="29" customWidth="1"/>
    <col min="3073" max="3073" width="12.375" style="29" bestFit="1" customWidth="1"/>
    <col min="3074" max="3320" width="9.375" style="29"/>
    <col min="3321" max="3321" width="12.5" style="29" customWidth="1"/>
    <col min="3322" max="3322" width="34.5" style="29" customWidth="1"/>
    <col min="3323" max="3323" width="2.5" style="29" customWidth="1"/>
    <col min="3324" max="3324" width="8.5" style="29" customWidth="1"/>
    <col min="3325" max="3325" width="8.375" style="29" customWidth="1"/>
    <col min="3326" max="3327" width="17.5" style="29" customWidth="1"/>
    <col min="3328" max="3328" width="0.5" style="29" customWidth="1"/>
    <col min="3329" max="3329" width="12.375" style="29" bestFit="1" customWidth="1"/>
    <col min="3330" max="3576" width="9.375" style="29"/>
    <col min="3577" max="3577" width="12.5" style="29" customWidth="1"/>
    <col min="3578" max="3578" width="34.5" style="29" customWidth="1"/>
    <col min="3579" max="3579" width="2.5" style="29" customWidth="1"/>
    <col min="3580" max="3580" width="8.5" style="29" customWidth="1"/>
    <col min="3581" max="3581" width="8.375" style="29" customWidth="1"/>
    <col min="3582" max="3583" width="17.5" style="29" customWidth="1"/>
    <col min="3584" max="3584" width="0.5" style="29" customWidth="1"/>
    <col min="3585" max="3585" width="12.375" style="29" bestFit="1" customWidth="1"/>
    <col min="3586" max="3832" width="9.375" style="29"/>
    <col min="3833" max="3833" width="12.5" style="29" customWidth="1"/>
    <col min="3834" max="3834" width="34.5" style="29" customWidth="1"/>
    <col min="3835" max="3835" width="2.5" style="29" customWidth="1"/>
    <col min="3836" max="3836" width="8.5" style="29" customWidth="1"/>
    <col min="3837" max="3837" width="8.375" style="29" customWidth="1"/>
    <col min="3838" max="3839" width="17.5" style="29" customWidth="1"/>
    <col min="3840" max="3840" width="0.5" style="29" customWidth="1"/>
    <col min="3841" max="3841" width="12.375" style="29" bestFit="1" customWidth="1"/>
    <col min="3842" max="4088" width="9.375" style="29"/>
    <col min="4089" max="4089" width="12.5" style="29" customWidth="1"/>
    <col min="4090" max="4090" width="34.5" style="29" customWidth="1"/>
    <col min="4091" max="4091" width="2.5" style="29" customWidth="1"/>
    <col min="4092" max="4092" width="8.5" style="29" customWidth="1"/>
    <col min="4093" max="4093" width="8.375" style="29" customWidth="1"/>
    <col min="4094" max="4095" width="17.5" style="29" customWidth="1"/>
    <col min="4096" max="4096" width="0.5" style="29" customWidth="1"/>
    <col min="4097" max="4097" width="12.375" style="29" bestFit="1" customWidth="1"/>
    <col min="4098" max="4344" width="9.375" style="29"/>
    <col min="4345" max="4345" width="12.5" style="29" customWidth="1"/>
    <col min="4346" max="4346" width="34.5" style="29" customWidth="1"/>
    <col min="4347" max="4347" width="2.5" style="29" customWidth="1"/>
    <col min="4348" max="4348" width="8.5" style="29" customWidth="1"/>
    <col min="4349" max="4349" width="8.375" style="29" customWidth="1"/>
    <col min="4350" max="4351" width="17.5" style="29" customWidth="1"/>
    <col min="4352" max="4352" width="0.5" style="29" customWidth="1"/>
    <col min="4353" max="4353" width="12.375" style="29" bestFit="1" customWidth="1"/>
    <col min="4354" max="4600" width="9.375" style="29"/>
    <col min="4601" max="4601" width="12.5" style="29" customWidth="1"/>
    <col min="4602" max="4602" width="34.5" style="29" customWidth="1"/>
    <col min="4603" max="4603" width="2.5" style="29" customWidth="1"/>
    <col min="4604" max="4604" width="8.5" style="29" customWidth="1"/>
    <col min="4605" max="4605" width="8.375" style="29" customWidth="1"/>
    <col min="4606" max="4607" width="17.5" style="29" customWidth="1"/>
    <col min="4608" max="4608" width="0.5" style="29" customWidth="1"/>
    <col min="4609" max="4609" width="12.375" style="29" bestFit="1" customWidth="1"/>
    <col min="4610" max="4856" width="9.375" style="29"/>
    <col min="4857" max="4857" width="12.5" style="29" customWidth="1"/>
    <col min="4858" max="4858" width="34.5" style="29" customWidth="1"/>
    <col min="4859" max="4859" width="2.5" style="29" customWidth="1"/>
    <col min="4860" max="4860" width="8.5" style="29" customWidth="1"/>
    <col min="4861" max="4861" width="8.375" style="29" customWidth="1"/>
    <col min="4862" max="4863" width="17.5" style="29" customWidth="1"/>
    <col min="4864" max="4864" width="0.5" style="29" customWidth="1"/>
    <col min="4865" max="4865" width="12.375" style="29" bestFit="1" customWidth="1"/>
    <col min="4866" max="5112" width="9.375" style="29"/>
    <col min="5113" max="5113" width="12.5" style="29" customWidth="1"/>
    <col min="5114" max="5114" width="34.5" style="29" customWidth="1"/>
    <col min="5115" max="5115" width="2.5" style="29" customWidth="1"/>
    <col min="5116" max="5116" width="8.5" style="29" customWidth="1"/>
    <col min="5117" max="5117" width="8.375" style="29" customWidth="1"/>
    <col min="5118" max="5119" width="17.5" style="29" customWidth="1"/>
    <col min="5120" max="5120" width="0.5" style="29" customWidth="1"/>
    <col min="5121" max="5121" width="12.375" style="29" bestFit="1" customWidth="1"/>
    <col min="5122" max="5368" width="9.375" style="29"/>
    <col min="5369" max="5369" width="12.5" style="29" customWidth="1"/>
    <col min="5370" max="5370" width="34.5" style="29" customWidth="1"/>
    <col min="5371" max="5371" width="2.5" style="29" customWidth="1"/>
    <col min="5372" max="5372" width="8.5" style="29" customWidth="1"/>
    <col min="5373" max="5373" width="8.375" style="29" customWidth="1"/>
    <col min="5374" max="5375" width="17.5" style="29" customWidth="1"/>
    <col min="5376" max="5376" width="0.5" style="29" customWidth="1"/>
    <col min="5377" max="5377" width="12.375" style="29" bestFit="1" customWidth="1"/>
    <col min="5378" max="5624" width="9.375" style="29"/>
    <col min="5625" max="5625" width="12.5" style="29" customWidth="1"/>
    <col min="5626" max="5626" width="34.5" style="29" customWidth="1"/>
    <col min="5627" max="5627" width="2.5" style="29" customWidth="1"/>
    <col min="5628" max="5628" width="8.5" style="29" customWidth="1"/>
    <col min="5629" max="5629" width="8.375" style="29" customWidth="1"/>
    <col min="5630" max="5631" width="17.5" style="29" customWidth="1"/>
    <col min="5632" max="5632" width="0.5" style="29" customWidth="1"/>
    <col min="5633" max="5633" width="12.375" style="29" bestFit="1" customWidth="1"/>
    <col min="5634" max="5880" width="9.375" style="29"/>
    <col min="5881" max="5881" width="12.5" style="29" customWidth="1"/>
    <col min="5882" max="5882" width="34.5" style="29" customWidth="1"/>
    <col min="5883" max="5883" width="2.5" style="29" customWidth="1"/>
    <col min="5884" max="5884" width="8.5" style="29" customWidth="1"/>
    <col min="5885" max="5885" width="8.375" style="29" customWidth="1"/>
    <col min="5886" max="5887" width="17.5" style="29" customWidth="1"/>
    <col min="5888" max="5888" width="0.5" style="29" customWidth="1"/>
    <col min="5889" max="5889" width="12.375" style="29" bestFit="1" customWidth="1"/>
    <col min="5890" max="6136" width="9.375" style="29"/>
    <col min="6137" max="6137" width="12.5" style="29" customWidth="1"/>
    <col min="6138" max="6138" width="34.5" style="29" customWidth="1"/>
    <col min="6139" max="6139" width="2.5" style="29" customWidth="1"/>
    <col min="6140" max="6140" width="8.5" style="29" customWidth="1"/>
    <col min="6141" max="6141" width="8.375" style="29" customWidth="1"/>
    <col min="6142" max="6143" width="17.5" style="29" customWidth="1"/>
    <col min="6144" max="6144" width="0.5" style="29" customWidth="1"/>
    <col min="6145" max="6145" width="12.375" style="29" bestFit="1" customWidth="1"/>
    <col min="6146" max="6392" width="9.375" style="29"/>
    <col min="6393" max="6393" width="12.5" style="29" customWidth="1"/>
    <col min="6394" max="6394" width="34.5" style="29" customWidth="1"/>
    <col min="6395" max="6395" width="2.5" style="29" customWidth="1"/>
    <col min="6396" max="6396" width="8.5" style="29" customWidth="1"/>
    <col min="6397" max="6397" width="8.375" style="29" customWidth="1"/>
    <col min="6398" max="6399" width="17.5" style="29" customWidth="1"/>
    <col min="6400" max="6400" width="0.5" style="29" customWidth="1"/>
    <col min="6401" max="6401" width="12.375" style="29" bestFit="1" customWidth="1"/>
    <col min="6402" max="6648" width="9.375" style="29"/>
    <col min="6649" max="6649" width="12.5" style="29" customWidth="1"/>
    <col min="6650" max="6650" width="34.5" style="29" customWidth="1"/>
    <col min="6651" max="6651" width="2.5" style="29" customWidth="1"/>
    <col min="6652" max="6652" width="8.5" style="29" customWidth="1"/>
    <col min="6653" max="6653" width="8.375" style="29" customWidth="1"/>
    <col min="6654" max="6655" width="17.5" style="29" customWidth="1"/>
    <col min="6656" max="6656" width="0.5" style="29" customWidth="1"/>
    <col min="6657" max="6657" width="12.375" style="29" bestFit="1" customWidth="1"/>
    <col min="6658" max="6904" width="9.375" style="29"/>
    <col min="6905" max="6905" width="12.5" style="29" customWidth="1"/>
    <col min="6906" max="6906" width="34.5" style="29" customWidth="1"/>
    <col min="6907" max="6907" width="2.5" style="29" customWidth="1"/>
    <col min="6908" max="6908" width="8.5" style="29" customWidth="1"/>
    <col min="6909" max="6909" width="8.375" style="29" customWidth="1"/>
    <col min="6910" max="6911" width="17.5" style="29" customWidth="1"/>
    <col min="6912" max="6912" width="0.5" style="29" customWidth="1"/>
    <col min="6913" max="6913" width="12.375" style="29" bestFit="1" customWidth="1"/>
    <col min="6914" max="7160" width="9.375" style="29"/>
    <col min="7161" max="7161" width="12.5" style="29" customWidth="1"/>
    <col min="7162" max="7162" width="34.5" style="29" customWidth="1"/>
    <col min="7163" max="7163" width="2.5" style="29" customWidth="1"/>
    <col min="7164" max="7164" width="8.5" style="29" customWidth="1"/>
    <col min="7165" max="7165" width="8.375" style="29" customWidth="1"/>
    <col min="7166" max="7167" width="17.5" style="29" customWidth="1"/>
    <col min="7168" max="7168" width="0.5" style="29" customWidth="1"/>
    <col min="7169" max="7169" width="12.375" style="29" bestFit="1" customWidth="1"/>
    <col min="7170" max="7416" width="9.375" style="29"/>
    <col min="7417" max="7417" width="12.5" style="29" customWidth="1"/>
    <col min="7418" max="7418" width="34.5" style="29" customWidth="1"/>
    <col min="7419" max="7419" width="2.5" style="29" customWidth="1"/>
    <col min="7420" max="7420" width="8.5" style="29" customWidth="1"/>
    <col min="7421" max="7421" width="8.375" style="29" customWidth="1"/>
    <col min="7422" max="7423" width="17.5" style="29" customWidth="1"/>
    <col min="7424" max="7424" width="0.5" style="29" customWidth="1"/>
    <col min="7425" max="7425" width="12.375" style="29" bestFit="1" customWidth="1"/>
    <col min="7426" max="7672" width="9.375" style="29"/>
    <col min="7673" max="7673" width="12.5" style="29" customWidth="1"/>
    <col min="7674" max="7674" width="34.5" style="29" customWidth="1"/>
    <col min="7675" max="7675" width="2.5" style="29" customWidth="1"/>
    <col min="7676" max="7676" width="8.5" style="29" customWidth="1"/>
    <col min="7677" max="7677" width="8.375" style="29" customWidth="1"/>
    <col min="7678" max="7679" width="17.5" style="29" customWidth="1"/>
    <col min="7680" max="7680" width="0.5" style="29" customWidth="1"/>
    <col min="7681" max="7681" width="12.375" style="29" bestFit="1" customWidth="1"/>
    <col min="7682" max="7928" width="9.375" style="29"/>
    <col min="7929" max="7929" width="12.5" style="29" customWidth="1"/>
    <col min="7930" max="7930" width="34.5" style="29" customWidth="1"/>
    <col min="7931" max="7931" width="2.5" style="29" customWidth="1"/>
    <col min="7932" max="7932" width="8.5" style="29" customWidth="1"/>
    <col min="7933" max="7933" width="8.375" style="29" customWidth="1"/>
    <col min="7934" max="7935" width="17.5" style="29" customWidth="1"/>
    <col min="7936" max="7936" width="0.5" style="29" customWidth="1"/>
    <col min="7937" max="7937" width="12.375" style="29" bestFit="1" customWidth="1"/>
    <col min="7938" max="8184" width="9.375" style="29"/>
    <col min="8185" max="8185" width="12.5" style="29" customWidth="1"/>
    <col min="8186" max="8186" width="34.5" style="29" customWidth="1"/>
    <col min="8187" max="8187" width="2.5" style="29" customWidth="1"/>
    <col min="8188" max="8188" width="8.5" style="29" customWidth="1"/>
    <col min="8189" max="8189" width="8.375" style="29" customWidth="1"/>
    <col min="8190" max="8191" width="17.5" style="29" customWidth="1"/>
    <col min="8192" max="8192" width="0.5" style="29" customWidth="1"/>
    <col min="8193" max="8193" width="12.375" style="29" bestFit="1" customWidth="1"/>
    <col min="8194" max="8440" width="9.375" style="29"/>
    <col min="8441" max="8441" width="12.5" style="29" customWidth="1"/>
    <col min="8442" max="8442" width="34.5" style="29" customWidth="1"/>
    <col min="8443" max="8443" width="2.5" style="29" customWidth="1"/>
    <col min="8444" max="8444" width="8.5" style="29" customWidth="1"/>
    <col min="8445" max="8445" width="8.375" style="29" customWidth="1"/>
    <col min="8446" max="8447" width="17.5" style="29" customWidth="1"/>
    <col min="8448" max="8448" width="0.5" style="29" customWidth="1"/>
    <col min="8449" max="8449" width="12.375" style="29" bestFit="1" customWidth="1"/>
    <col min="8450" max="8696" width="9.375" style="29"/>
    <col min="8697" max="8697" width="12.5" style="29" customWidth="1"/>
    <col min="8698" max="8698" width="34.5" style="29" customWidth="1"/>
    <col min="8699" max="8699" width="2.5" style="29" customWidth="1"/>
    <col min="8700" max="8700" width="8.5" style="29" customWidth="1"/>
    <col min="8701" max="8701" width="8.375" style="29" customWidth="1"/>
    <col min="8702" max="8703" width="17.5" style="29" customWidth="1"/>
    <col min="8704" max="8704" width="0.5" style="29" customWidth="1"/>
    <col min="8705" max="8705" width="12.375" style="29" bestFit="1" customWidth="1"/>
    <col min="8706" max="8952" width="9.375" style="29"/>
    <col min="8953" max="8953" width="12.5" style="29" customWidth="1"/>
    <col min="8954" max="8954" width="34.5" style="29" customWidth="1"/>
    <col min="8955" max="8955" width="2.5" style="29" customWidth="1"/>
    <col min="8956" max="8956" width="8.5" style="29" customWidth="1"/>
    <col min="8957" max="8957" width="8.375" style="29" customWidth="1"/>
    <col min="8958" max="8959" width="17.5" style="29" customWidth="1"/>
    <col min="8960" max="8960" width="0.5" style="29" customWidth="1"/>
    <col min="8961" max="8961" width="12.375" style="29" bestFit="1" customWidth="1"/>
    <col min="8962" max="9208" width="9.375" style="29"/>
    <col min="9209" max="9209" width="12.5" style="29" customWidth="1"/>
    <col min="9210" max="9210" width="34.5" style="29" customWidth="1"/>
    <col min="9211" max="9211" width="2.5" style="29" customWidth="1"/>
    <col min="9212" max="9212" width="8.5" style="29" customWidth="1"/>
    <col min="9213" max="9213" width="8.375" style="29" customWidth="1"/>
    <col min="9214" max="9215" width="17.5" style="29" customWidth="1"/>
    <col min="9216" max="9216" width="0.5" style="29" customWidth="1"/>
    <col min="9217" max="9217" width="12.375" style="29" bestFit="1" customWidth="1"/>
    <col min="9218" max="9464" width="9.375" style="29"/>
    <col min="9465" max="9465" width="12.5" style="29" customWidth="1"/>
    <col min="9466" max="9466" width="34.5" style="29" customWidth="1"/>
    <col min="9467" max="9467" width="2.5" style="29" customWidth="1"/>
    <col min="9468" max="9468" width="8.5" style="29" customWidth="1"/>
    <col min="9469" max="9469" width="8.375" style="29" customWidth="1"/>
    <col min="9470" max="9471" width="17.5" style="29" customWidth="1"/>
    <col min="9472" max="9472" width="0.5" style="29" customWidth="1"/>
    <col min="9473" max="9473" width="12.375" style="29" bestFit="1" customWidth="1"/>
    <col min="9474" max="9720" width="9.375" style="29"/>
    <col min="9721" max="9721" width="12.5" style="29" customWidth="1"/>
    <col min="9722" max="9722" width="34.5" style="29" customWidth="1"/>
    <col min="9723" max="9723" width="2.5" style="29" customWidth="1"/>
    <col min="9724" max="9724" width="8.5" style="29" customWidth="1"/>
    <col min="9725" max="9725" width="8.375" style="29" customWidth="1"/>
    <col min="9726" max="9727" width="17.5" style="29" customWidth="1"/>
    <col min="9728" max="9728" width="0.5" style="29" customWidth="1"/>
    <col min="9729" max="9729" width="12.375" style="29" bestFit="1" customWidth="1"/>
    <col min="9730" max="9976" width="9.375" style="29"/>
    <col min="9977" max="9977" width="12.5" style="29" customWidth="1"/>
    <col min="9978" max="9978" width="34.5" style="29" customWidth="1"/>
    <col min="9979" max="9979" width="2.5" style="29" customWidth="1"/>
    <col min="9980" max="9980" width="8.5" style="29" customWidth="1"/>
    <col min="9981" max="9981" width="8.375" style="29" customWidth="1"/>
    <col min="9982" max="9983" width="17.5" style="29" customWidth="1"/>
    <col min="9984" max="9984" width="0.5" style="29" customWidth="1"/>
    <col min="9985" max="9985" width="12.375" style="29" bestFit="1" customWidth="1"/>
    <col min="9986" max="10232" width="9.375" style="29"/>
    <col min="10233" max="10233" width="12.5" style="29" customWidth="1"/>
    <col min="10234" max="10234" width="34.5" style="29" customWidth="1"/>
    <col min="10235" max="10235" width="2.5" style="29" customWidth="1"/>
    <col min="10236" max="10236" width="8.5" style="29" customWidth="1"/>
    <col min="10237" max="10237" width="8.375" style="29" customWidth="1"/>
    <col min="10238" max="10239" width="17.5" style="29" customWidth="1"/>
    <col min="10240" max="10240" width="0.5" style="29" customWidth="1"/>
    <col min="10241" max="10241" width="12.375" style="29" bestFit="1" customWidth="1"/>
    <col min="10242" max="10488" width="9.375" style="29"/>
    <col min="10489" max="10489" width="12.5" style="29" customWidth="1"/>
    <col min="10490" max="10490" width="34.5" style="29" customWidth="1"/>
    <col min="10491" max="10491" width="2.5" style="29" customWidth="1"/>
    <col min="10492" max="10492" width="8.5" style="29" customWidth="1"/>
    <col min="10493" max="10493" width="8.375" style="29" customWidth="1"/>
    <col min="10494" max="10495" width="17.5" style="29" customWidth="1"/>
    <col min="10496" max="10496" width="0.5" style="29" customWidth="1"/>
    <col min="10497" max="10497" width="12.375" style="29" bestFit="1" customWidth="1"/>
    <col min="10498" max="10744" width="9.375" style="29"/>
    <col min="10745" max="10745" width="12.5" style="29" customWidth="1"/>
    <col min="10746" max="10746" width="34.5" style="29" customWidth="1"/>
    <col min="10747" max="10747" width="2.5" style="29" customWidth="1"/>
    <col min="10748" max="10748" width="8.5" style="29" customWidth="1"/>
    <col min="10749" max="10749" width="8.375" style="29" customWidth="1"/>
    <col min="10750" max="10751" width="17.5" style="29" customWidth="1"/>
    <col min="10752" max="10752" width="0.5" style="29" customWidth="1"/>
    <col min="10753" max="10753" width="12.375" style="29" bestFit="1" customWidth="1"/>
    <col min="10754" max="11000" width="9.375" style="29"/>
    <col min="11001" max="11001" width="12.5" style="29" customWidth="1"/>
    <col min="11002" max="11002" width="34.5" style="29" customWidth="1"/>
    <col min="11003" max="11003" width="2.5" style="29" customWidth="1"/>
    <col min="11004" max="11004" width="8.5" style="29" customWidth="1"/>
    <col min="11005" max="11005" width="8.375" style="29" customWidth="1"/>
    <col min="11006" max="11007" width="17.5" style="29" customWidth="1"/>
    <col min="11008" max="11008" width="0.5" style="29" customWidth="1"/>
    <col min="11009" max="11009" width="12.375" style="29" bestFit="1" customWidth="1"/>
    <col min="11010" max="11256" width="9.375" style="29"/>
    <col min="11257" max="11257" width="12.5" style="29" customWidth="1"/>
    <col min="11258" max="11258" width="34.5" style="29" customWidth="1"/>
    <col min="11259" max="11259" width="2.5" style="29" customWidth="1"/>
    <col min="11260" max="11260" width="8.5" style="29" customWidth="1"/>
    <col min="11261" max="11261" width="8.375" style="29" customWidth="1"/>
    <col min="11262" max="11263" width="17.5" style="29" customWidth="1"/>
    <col min="11264" max="11264" width="0.5" style="29" customWidth="1"/>
    <col min="11265" max="11265" width="12.375" style="29" bestFit="1" customWidth="1"/>
    <col min="11266" max="11512" width="9.375" style="29"/>
    <col min="11513" max="11513" width="12.5" style="29" customWidth="1"/>
    <col min="11514" max="11514" width="34.5" style="29" customWidth="1"/>
    <col min="11515" max="11515" width="2.5" style="29" customWidth="1"/>
    <col min="11516" max="11516" width="8.5" style="29" customWidth="1"/>
    <col min="11517" max="11517" width="8.375" style="29" customWidth="1"/>
    <col min="11518" max="11519" width="17.5" style="29" customWidth="1"/>
    <col min="11520" max="11520" width="0.5" style="29" customWidth="1"/>
    <col min="11521" max="11521" width="12.375" style="29" bestFit="1" customWidth="1"/>
    <col min="11522" max="11768" width="9.375" style="29"/>
    <col min="11769" max="11769" width="12.5" style="29" customWidth="1"/>
    <col min="11770" max="11770" width="34.5" style="29" customWidth="1"/>
    <col min="11771" max="11771" width="2.5" style="29" customWidth="1"/>
    <col min="11772" max="11772" width="8.5" style="29" customWidth="1"/>
    <col min="11773" max="11773" width="8.375" style="29" customWidth="1"/>
    <col min="11774" max="11775" width="17.5" style="29" customWidth="1"/>
    <col min="11776" max="11776" width="0.5" style="29" customWidth="1"/>
    <col min="11777" max="11777" width="12.375" style="29" bestFit="1" customWidth="1"/>
    <col min="11778" max="12024" width="9.375" style="29"/>
    <col min="12025" max="12025" width="12.5" style="29" customWidth="1"/>
    <col min="12026" max="12026" width="34.5" style="29" customWidth="1"/>
    <col min="12027" max="12027" width="2.5" style="29" customWidth="1"/>
    <col min="12028" max="12028" width="8.5" style="29" customWidth="1"/>
    <col min="12029" max="12029" width="8.375" style="29" customWidth="1"/>
    <col min="12030" max="12031" width="17.5" style="29" customWidth="1"/>
    <col min="12032" max="12032" width="0.5" style="29" customWidth="1"/>
    <col min="12033" max="12033" width="12.375" style="29" bestFit="1" customWidth="1"/>
    <col min="12034" max="12280" width="9.375" style="29"/>
    <col min="12281" max="12281" width="12.5" style="29" customWidth="1"/>
    <col min="12282" max="12282" width="34.5" style="29" customWidth="1"/>
    <col min="12283" max="12283" width="2.5" style="29" customWidth="1"/>
    <col min="12284" max="12284" width="8.5" style="29" customWidth="1"/>
    <col min="12285" max="12285" width="8.375" style="29" customWidth="1"/>
    <col min="12286" max="12287" width="17.5" style="29" customWidth="1"/>
    <col min="12288" max="12288" width="0.5" style="29" customWidth="1"/>
    <col min="12289" max="12289" width="12.375" style="29" bestFit="1" customWidth="1"/>
    <col min="12290" max="12536" width="9.375" style="29"/>
    <col min="12537" max="12537" width="12.5" style="29" customWidth="1"/>
    <col min="12538" max="12538" width="34.5" style="29" customWidth="1"/>
    <col min="12539" max="12539" width="2.5" style="29" customWidth="1"/>
    <col min="12540" max="12540" width="8.5" style="29" customWidth="1"/>
    <col min="12541" max="12541" width="8.375" style="29" customWidth="1"/>
    <col min="12542" max="12543" width="17.5" style="29" customWidth="1"/>
    <col min="12544" max="12544" width="0.5" style="29" customWidth="1"/>
    <col min="12545" max="12545" width="12.375" style="29" bestFit="1" customWidth="1"/>
    <col min="12546" max="12792" width="9.375" style="29"/>
    <col min="12793" max="12793" width="12.5" style="29" customWidth="1"/>
    <col min="12794" max="12794" width="34.5" style="29" customWidth="1"/>
    <col min="12795" max="12795" width="2.5" style="29" customWidth="1"/>
    <col min="12796" max="12796" width="8.5" style="29" customWidth="1"/>
    <col min="12797" max="12797" width="8.375" style="29" customWidth="1"/>
    <col min="12798" max="12799" width="17.5" style="29" customWidth="1"/>
    <col min="12800" max="12800" width="0.5" style="29" customWidth="1"/>
    <col min="12801" max="12801" width="12.375" style="29" bestFit="1" customWidth="1"/>
    <col min="12802" max="13048" width="9.375" style="29"/>
    <col min="13049" max="13049" width="12.5" style="29" customWidth="1"/>
    <col min="13050" max="13050" width="34.5" style="29" customWidth="1"/>
    <col min="13051" max="13051" width="2.5" style="29" customWidth="1"/>
    <col min="13052" max="13052" width="8.5" style="29" customWidth="1"/>
    <col min="13053" max="13053" width="8.375" style="29" customWidth="1"/>
    <col min="13054" max="13055" width="17.5" style="29" customWidth="1"/>
    <col min="13056" max="13056" width="0.5" style="29" customWidth="1"/>
    <col min="13057" max="13057" width="12.375" style="29" bestFit="1" customWidth="1"/>
    <col min="13058" max="13304" width="9.375" style="29"/>
    <col min="13305" max="13305" width="12.5" style="29" customWidth="1"/>
    <col min="13306" max="13306" width="34.5" style="29" customWidth="1"/>
    <col min="13307" max="13307" width="2.5" style="29" customWidth="1"/>
    <col min="13308" max="13308" width="8.5" style="29" customWidth="1"/>
    <col min="13309" max="13309" width="8.375" style="29" customWidth="1"/>
    <col min="13310" max="13311" width="17.5" style="29" customWidth="1"/>
    <col min="13312" max="13312" width="0.5" style="29" customWidth="1"/>
    <col min="13313" max="13313" width="12.375" style="29" bestFit="1" customWidth="1"/>
    <col min="13314" max="13560" width="9.375" style="29"/>
    <col min="13561" max="13561" width="12.5" style="29" customWidth="1"/>
    <col min="13562" max="13562" width="34.5" style="29" customWidth="1"/>
    <col min="13563" max="13563" width="2.5" style="29" customWidth="1"/>
    <col min="13564" max="13564" width="8.5" style="29" customWidth="1"/>
    <col min="13565" max="13565" width="8.375" style="29" customWidth="1"/>
    <col min="13566" max="13567" width="17.5" style="29" customWidth="1"/>
    <col min="13568" max="13568" width="0.5" style="29" customWidth="1"/>
    <col min="13569" max="13569" width="12.375" style="29" bestFit="1" customWidth="1"/>
    <col min="13570" max="13816" width="9.375" style="29"/>
    <col min="13817" max="13817" width="12.5" style="29" customWidth="1"/>
    <col min="13818" max="13818" width="34.5" style="29" customWidth="1"/>
    <col min="13819" max="13819" width="2.5" style="29" customWidth="1"/>
    <col min="13820" max="13820" width="8.5" style="29" customWidth="1"/>
    <col min="13821" max="13821" width="8.375" style="29" customWidth="1"/>
    <col min="13822" max="13823" width="17.5" style="29" customWidth="1"/>
    <col min="13824" max="13824" width="0.5" style="29" customWidth="1"/>
    <col min="13825" max="13825" width="12.375" style="29" bestFit="1" customWidth="1"/>
    <col min="13826" max="14072" width="9.375" style="29"/>
    <col min="14073" max="14073" width="12.5" style="29" customWidth="1"/>
    <col min="14074" max="14074" width="34.5" style="29" customWidth="1"/>
    <col min="14075" max="14075" width="2.5" style="29" customWidth="1"/>
    <col min="14076" max="14076" width="8.5" style="29" customWidth="1"/>
    <col min="14077" max="14077" width="8.375" style="29" customWidth="1"/>
    <col min="14078" max="14079" width="17.5" style="29" customWidth="1"/>
    <col min="14080" max="14080" width="0.5" style="29" customWidth="1"/>
    <col min="14081" max="14081" width="12.375" style="29" bestFit="1" customWidth="1"/>
    <col min="14082" max="14328" width="9.375" style="29"/>
    <col min="14329" max="14329" width="12.5" style="29" customWidth="1"/>
    <col min="14330" max="14330" width="34.5" style="29" customWidth="1"/>
    <col min="14331" max="14331" width="2.5" style="29" customWidth="1"/>
    <col min="14332" max="14332" width="8.5" style="29" customWidth="1"/>
    <col min="14333" max="14333" width="8.375" style="29" customWidth="1"/>
    <col min="14334" max="14335" width="17.5" style="29" customWidth="1"/>
    <col min="14336" max="14336" width="0.5" style="29" customWidth="1"/>
    <col min="14337" max="14337" width="12.375" style="29" bestFit="1" customWidth="1"/>
    <col min="14338" max="14584" width="9.375" style="29"/>
    <col min="14585" max="14585" width="12.5" style="29" customWidth="1"/>
    <col min="14586" max="14586" width="34.5" style="29" customWidth="1"/>
    <col min="14587" max="14587" width="2.5" style="29" customWidth="1"/>
    <col min="14588" max="14588" width="8.5" style="29" customWidth="1"/>
    <col min="14589" max="14589" width="8.375" style="29" customWidth="1"/>
    <col min="14590" max="14591" width="17.5" style="29" customWidth="1"/>
    <col min="14592" max="14592" width="0.5" style="29" customWidth="1"/>
    <col min="14593" max="14593" width="12.375" style="29" bestFit="1" customWidth="1"/>
    <col min="14594" max="14840" width="9.375" style="29"/>
    <col min="14841" max="14841" width="12.5" style="29" customWidth="1"/>
    <col min="14842" max="14842" width="34.5" style="29" customWidth="1"/>
    <col min="14843" max="14843" width="2.5" style="29" customWidth="1"/>
    <col min="14844" max="14844" width="8.5" style="29" customWidth="1"/>
    <col min="14845" max="14845" width="8.375" style="29" customWidth="1"/>
    <col min="14846" max="14847" width="17.5" style="29" customWidth="1"/>
    <col min="14848" max="14848" width="0.5" style="29" customWidth="1"/>
    <col min="14849" max="14849" width="12.375" style="29" bestFit="1" customWidth="1"/>
    <col min="14850" max="15096" width="9.375" style="29"/>
    <col min="15097" max="15097" width="12.5" style="29" customWidth="1"/>
    <col min="15098" max="15098" width="34.5" style="29" customWidth="1"/>
    <col min="15099" max="15099" width="2.5" style="29" customWidth="1"/>
    <col min="15100" max="15100" width="8.5" style="29" customWidth="1"/>
    <col min="15101" max="15101" width="8.375" style="29" customWidth="1"/>
    <col min="15102" max="15103" width="17.5" style="29" customWidth="1"/>
    <col min="15104" max="15104" width="0.5" style="29" customWidth="1"/>
    <col min="15105" max="15105" width="12.375" style="29" bestFit="1" customWidth="1"/>
    <col min="15106" max="15352" width="9.375" style="29"/>
    <col min="15353" max="15353" width="12.5" style="29" customWidth="1"/>
    <col min="15354" max="15354" width="34.5" style="29" customWidth="1"/>
    <col min="15355" max="15355" width="2.5" style="29" customWidth="1"/>
    <col min="15356" max="15356" width="8.5" style="29" customWidth="1"/>
    <col min="15357" max="15357" width="8.375" style="29" customWidth="1"/>
    <col min="15358" max="15359" width="17.5" style="29" customWidth="1"/>
    <col min="15360" max="15360" width="0.5" style="29" customWidth="1"/>
    <col min="15361" max="15361" width="12.375" style="29" bestFit="1" customWidth="1"/>
    <col min="15362" max="15608" width="9.375" style="29"/>
    <col min="15609" max="15609" width="12.5" style="29" customWidth="1"/>
    <col min="15610" max="15610" width="34.5" style="29" customWidth="1"/>
    <col min="15611" max="15611" width="2.5" style="29" customWidth="1"/>
    <col min="15612" max="15612" width="8.5" style="29" customWidth="1"/>
    <col min="15613" max="15613" width="8.375" style="29" customWidth="1"/>
    <col min="15614" max="15615" width="17.5" style="29" customWidth="1"/>
    <col min="15616" max="15616" width="0.5" style="29" customWidth="1"/>
    <col min="15617" max="15617" width="12.375" style="29" bestFit="1" customWidth="1"/>
    <col min="15618" max="15864" width="9.375" style="29"/>
    <col min="15865" max="15865" width="12.5" style="29" customWidth="1"/>
    <col min="15866" max="15866" width="34.5" style="29" customWidth="1"/>
    <col min="15867" max="15867" width="2.5" style="29" customWidth="1"/>
    <col min="15868" max="15868" width="8.5" style="29" customWidth="1"/>
    <col min="15869" max="15869" width="8.375" style="29" customWidth="1"/>
    <col min="15870" max="15871" width="17.5" style="29" customWidth="1"/>
    <col min="15872" max="15872" width="0.5" style="29" customWidth="1"/>
    <col min="15873" max="15873" width="12.375" style="29" bestFit="1" customWidth="1"/>
    <col min="15874" max="16120" width="9.375" style="29"/>
    <col min="16121" max="16121" width="12.5" style="29" customWidth="1"/>
    <col min="16122" max="16122" width="34.5" style="29" customWidth="1"/>
    <col min="16123" max="16123" width="2.5" style="29" customWidth="1"/>
    <col min="16124" max="16124" width="8.5" style="29" customWidth="1"/>
    <col min="16125" max="16125" width="8.375" style="29" customWidth="1"/>
    <col min="16126" max="16127" width="17.5" style="29" customWidth="1"/>
    <col min="16128" max="16128" width="0.5" style="29" customWidth="1"/>
    <col min="16129" max="16129" width="12.375" style="29" bestFit="1" customWidth="1"/>
    <col min="16130" max="16384" width="9.375" style="29"/>
  </cols>
  <sheetData>
    <row r="1" spans="1:8" x14ac:dyDescent="0.2">
      <c r="B1" s="49" t="str">
        <f>'التدفقات النقدية'!B1:E1</f>
        <v>شركة المقاييس الحيوية للتجارة</v>
      </c>
      <c r="C1" s="49"/>
      <c r="D1" s="49"/>
      <c r="E1" s="49"/>
    </row>
    <row r="2" spans="1:8" x14ac:dyDescent="0.2">
      <c r="B2" s="71" t="str">
        <f>'التدفقات النقدية'!B2:E2</f>
        <v>شركة ذات مسئولية محدودة</v>
      </c>
      <c r="C2" s="71"/>
      <c r="D2" s="71"/>
      <c r="E2" s="49"/>
    </row>
    <row r="3" spans="1:8" x14ac:dyDescent="0.2">
      <c r="B3" s="166" t="s">
        <v>222</v>
      </c>
      <c r="C3" s="193"/>
      <c r="D3" s="193"/>
      <c r="E3" s="166"/>
    </row>
    <row r="4" spans="1:8" x14ac:dyDescent="0.2">
      <c r="B4" s="48" t="s">
        <v>22</v>
      </c>
      <c r="C4" s="48"/>
      <c r="D4" s="48"/>
      <c r="E4" s="30"/>
    </row>
    <row r="5" spans="1:8" s="125" customFormat="1" ht="13.5" customHeight="1" x14ac:dyDescent="0.2">
      <c r="B5" s="21"/>
      <c r="C5" s="21"/>
      <c r="D5" s="21"/>
      <c r="E5" s="123"/>
    </row>
    <row r="6" spans="1:8" s="125" customFormat="1" x14ac:dyDescent="0.2">
      <c r="B6" s="105" t="s">
        <v>154</v>
      </c>
      <c r="C6" s="22" t="s">
        <v>209</v>
      </c>
      <c r="D6" s="105"/>
      <c r="E6" s="22" t="s">
        <v>185</v>
      </c>
    </row>
    <row r="7" spans="1:8" s="125" customFormat="1" ht="25.5" customHeight="1" x14ac:dyDescent="0.2">
      <c r="B7" s="173" t="s">
        <v>66</v>
      </c>
      <c r="C7" s="63">
        <v>8593943</v>
      </c>
      <c r="D7" s="197"/>
      <c r="E7" s="63">
        <v>5653792</v>
      </c>
    </row>
    <row r="8" spans="1:8" s="125" customFormat="1" ht="25.5" customHeight="1" thickBot="1" x14ac:dyDescent="0.25">
      <c r="B8" s="173"/>
      <c r="C8" s="20">
        <f>SUM(C7)</f>
        <v>8593943</v>
      </c>
      <c r="D8" s="197"/>
      <c r="E8" s="20">
        <f>SUM(E7:E7)</f>
        <v>5653792</v>
      </c>
    </row>
    <row r="9" spans="1:8" s="125" customFormat="1" ht="8.25" customHeight="1" thickTop="1" x14ac:dyDescent="0.2">
      <c r="B9" s="64"/>
      <c r="C9" s="64"/>
      <c r="D9" s="64"/>
      <c r="E9" s="64"/>
    </row>
    <row r="10" spans="1:8" x14ac:dyDescent="0.2">
      <c r="B10" s="21" t="s">
        <v>140</v>
      </c>
      <c r="C10" s="22" t="s">
        <v>209</v>
      </c>
      <c r="D10" s="21"/>
      <c r="E10" s="22" t="s">
        <v>185</v>
      </c>
    </row>
    <row r="11" spans="1:8" ht="33.75" customHeight="1" x14ac:dyDescent="0.2">
      <c r="B11" s="65" t="s">
        <v>74</v>
      </c>
      <c r="C11" s="17">
        <v>1392664</v>
      </c>
      <c r="D11" s="65"/>
      <c r="E11" s="17">
        <v>2131445</v>
      </c>
      <c r="G11" s="39">
        <f>2131445-E11</f>
        <v>0</v>
      </c>
    </row>
    <row r="12" spans="1:8" ht="33.75" customHeight="1" x14ac:dyDescent="0.2">
      <c r="B12" s="66" t="s">
        <v>135</v>
      </c>
      <c r="C12" s="17">
        <v>0</v>
      </c>
      <c r="D12" s="66"/>
      <c r="E12" s="17">
        <v>-245261</v>
      </c>
      <c r="H12" s="39"/>
    </row>
    <row r="13" spans="1:8" ht="33.75" customHeight="1" thickBot="1" x14ac:dyDescent="0.25">
      <c r="B13" s="67"/>
      <c r="C13" s="68">
        <f>SUM(C11:C12)</f>
        <v>1392664</v>
      </c>
      <c r="D13" s="67"/>
      <c r="E13" s="68">
        <f>SUM(E11:E12)</f>
        <v>1886184</v>
      </c>
      <c r="H13" s="39"/>
    </row>
    <row r="14" spans="1:8" ht="12" customHeight="1" thickTop="1" x14ac:dyDescent="0.2">
      <c r="B14" s="67"/>
      <c r="C14" s="28"/>
      <c r="D14" s="67"/>
      <c r="E14" s="28"/>
    </row>
    <row r="15" spans="1:8" s="75" customFormat="1" x14ac:dyDescent="0.2">
      <c r="A15" s="134"/>
      <c r="B15" s="171" t="s">
        <v>131</v>
      </c>
      <c r="C15" s="22" t="s">
        <v>209</v>
      </c>
      <c r="D15" s="195"/>
      <c r="E15" s="22" t="s">
        <v>185</v>
      </c>
    </row>
    <row r="16" spans="1:8" s="75" customFormat="1" x14ac:dyDescent="0.2">
      <c r="A16" s="134"/>
      <c r="B16" s="105" t="s">
        <v>132</v>
      </c>
      <c r="C16" s="28"/>
      <c r="D16" s="105"/>
      <c r="E16" s="28"/>
    </row>
    <row r="17" spans="1:6" s="75" customFormat="1" ht="28.5" customHeight="1" x14ac:dyDescent="0.2">
      <c r="A17" s="134"/>
      <c r="B17" s="173" t="s">
        <v>200</v>
      </c>
      <c r="C17" s="18">
        <v>245261</v>
      </c>
      <c r="D17" s="197"/>
      <c r="E17" s="18">
        <v>184449</v>
      </c>
    </row>
    <row r="18" spans="1:6" s="75" customFormat="1" ht="28.5" customHeight="1" x14ac:dyDescent="0.2">
      <c r="A18" s="134"/>
      <c r="B18" s="173" t="s">
        <v>201</v>
      </c>
      <c r="C18" s="18">
        <f>-C17</f>
        <v>-245261</v>
      </c>
      <c r="D18" s="197"/>
      <c r="E18" s="18">
        <v>60812</v>
      </c>
      <c r="F18" s="121"/>
    </row>
    <row r="19" spans="1:6" s="75" customFormat="1" hidden="1" x14ac:dyDescent="0.2">
      <c r="A19" s="134"/>
      <c r="B19" s="173" t="s">
        <v>54</v>
      </c>
      <c r="C19" s="18"/>
      <c r="D19" s="197"/>
      <c r="E19" s="18" t="e">
        <f>-SUMIF(#REF!,'7-5'!B12,#REF!)</f>
        <v>#REF!</v>
      </c>
      <c r="F19" s="121"/>
    </row>
    <row r="20" spans="1:6" s="72" customFormat="1" ht="29.25" customHeight="1" thickBot="1" x14ac:dyDescent="0.25">
      <c r="A20" s="73"/>
      <c r="C20" s="119">
        <f>SUM(C17:C19)</f>
        <v>0</v>
      </c>
      <c r="E20" s="119">
        <f>SUM(E17:E18)</f>
        <v>245261</v>
      </c>
    </row>
    <row r="21" spans="1:6" s="72" customFormat="1" ht="11.25" customHeight="1" thickTop="1" x14ac:dyDescent="0.2">
      <c r="A21" s="73"/>
      <c r="C21" s="87"/>
      <c r="E21" s="87"/>
    </row>
    <row r="22" spans="1:6" x14ac:dyDescent="0.2">
      <c r="B22" s="171" t="s">
        <v>141</v>
      </c>
      <c r="C22" s="22" t="s">
        <v>209</v>
      </c>
      <c r="D22" s="195"/>
      <c r="E22" s="22" t="s">
        <v>185</v>
      </c>
    </row>
    <row r="23" spans="1:6" ht="27" customHeight="1" x14ac:dyDescent="0.2">
      <c r="B23" s="65" t="s">
        <v>77</v>
      </c>
      <c r="C23" s="17">
        <v>2889</v>
      </c>
      <c r="D23" s="65"/>
      <c r="E23" s="17">
        <v>4516</v>
      </c>
    </row>
    <row r="24" spans="1:6" ht="27" customHeight="1" x14ac:dyDescent="0.2">
      <c r="B24" s="65" t="s">
        <v>136</v>
      </c>
      <c r="C24" s="17">
        <f>C31</f>
        <v>122885</v>
      </c>
      <c r="D24" s="65"/>
      <c r="E24" s="17">
        <v>104840</v>
      </c>
    </row>
    <row r="25" spans="1:6" ht="27" customHeight="1" thickBot="1" x14ac:dyDescent="0.25">
      <c r="B25" s="67"/>
      <c r="C25" s="68">
        <f>SUM(C23:C24)</f>
        <v>125774</v>
      </c>
      <c r="D25" s="67"/>
      <c r="E25" s="68">
        <f>SUM(E23:E24)</f>
        <v>109356</v>
      </c>
    </row>
    <row r="26" spans="1:6" ht="11.25" customHeight="1" thickTop="1" x14ac:dyDescent="0.2">
      <c r="B26" s="67"/>
      <c r="C26" s="28"/>
      <c r="D26" s="67"/>
      <c r="E26" s="28"/>
    </row>
    <row r="27" spans="1:6" x14ac:dyDescent="0.2">
      <c r="B27" s="21" t="s">
        <v>148</v>
      </c>
      <c r="C27" s="22" t="s">
        <v>209</v>
      </c>
      <c r="D27" s="21"/>
      <c r="E27" s="22" t="s">
        <v>185</v>
      </c>
    </row>
    <row r="28" spans="1:6" ht="27.75" customHeight="1" x14ac:dyDescent="0.2">
      <c r="B28" s="65" t="s">
        <v>99</v>
      </c>
      <c r="C28" s="17">
        <v>67309</v>
      </c>
      <c r="D28" s="65"/>
      <c r="E28" s="17">
        <v>49307</v>
      </c>
    </row>
    <row r="29" spans="1:6" ht="27.75" customHeight="1" x14ac:dyDescent="0.2">
      <c r="B29" s="65" t="s">
        <v>118</v>
      </c>
      <c r="C29" s="17">
        <v>29067</v>
      </c>
      <c r="D29" s="65"/>
      <c r="E29" s="17">
        <v>29023</v>
      </c>
    </row>
    <row r="30" spans="1:6" ht="27.75" customHeight="1" x14ac:dyDescent="0.2">
      <c r="B30" s="66" t="s">
        <v>76</v>
      </c>
      <c r="C30" s="17">
        <v>26509</v>
      </c>
      <c r="D30" s="66"/>
      <c r="E30" s="17">
        <v>26510</v>
      </c>
    </row>
    <row r="31" spans="1:6" ht="27.75" customHeight="1" thickBot="1" x14ac:dyDescent="0.25">
      <c r="B31" s="67"/>
      <c r="C31" s="68">
        <f>SUM(C28:C30)</f>
        <v>122885</v>
      </c>
      <c r="D31" s="67"/>
      <c r="E31" s="68">
        <f>SUM(E28:E30)</f>
        <v>104840</v>
      </c>
    </row>
    <row r="32" spans="1:6" ht="15" customHeight="1" thickTop="1" x14ac:dyDescent="0.2">
      <c r="B32" s="67"/>
      <c r="C32" s="67"/>
      <c r="D32" s="67"/>
      <c r="E32" s="28"/>
    </row>
    <row r="33" spans="2:5" x14ac:dyDescent="0.2">
      <c r="B33" s="67"/>
      <c r="C33" s="67"/>
      <c r="D33" s="67"/>
      <c r="E33" s="28"/>
    </row>
    <row r="34" spans="2:5" x14ac:dyDescent="0.2">
      <c r="B34" s="67"/>
      <c r="C34" s="67"/>
      <c r="D34" s="67"/>
      <c r="E34" s="28"/>
    </row>
    <row r="35" spans="2:5" x14ac:dyDescent="0.2">
      <c r="B35" s="216">
        <v>16</v>
      </c>
      <c r="C35" s="216"/>
      <c r="D35" s="216"/>
      <c r="E35" s="216"/>
    </row>
    <row r="36" spans="2:5" x14ac:dyDescent="0.2">
      <c r="B36" s="207"/>
      <c r="C36" s="207"/>
      <c r="D36" s="207"/>
      <c r="E36" s="207"/>
    </row>
  </sheetData>
  <mergeCells count="1">
    <mergeCell ref="B35:E36"/>
  </mergeCells>
  <printOptions horizontalCentered="1"/>
  <pageMargins left="0.6692913385826772" right="0.59" top="0.62992125984251968" bottom="0" header="0" footer="0"/>
  <pageSetup paperSize="9" firstPageNumber="5"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B1:M29"/>
  <sheetViews>
    <sheetView rightToLeft="1" topLeftCell="A10" zoomScale="90" zoomScaleNormal="90" workbookViewId="0">
      <selection activeCell="A26" sqref="A26:XFD26"/>
    </sheetView>
  </sheetViews>
  <sheetFormatPr defaultColWidth="8.75" defaultRowHeight="20.25" x14ac:dyDescent="0.5"/>
  <cols>
    <col min="1" max="1" width="1.75" style="133" customWidth="1"/>
    <col min="2" max="2" width="25.125" style="133" customWidth="1"/>
    <col min="3" max="3" width="1" style="133" customWidth="1"/>
    <col min="4" max="4" width="10.75" style="133" customWidth="1"/>
    <col min="5" max="5" width="1.375" style="133" customWidth="1"/>
    <col min="6" max="6" width="11.75" style="133" customWidth="1"/>
    <col min="7" max="7" width="0.75" style="133" customWidth="1"/>
    <col min="8" max="8" width="13.875" style="133" customWidth="1"/>
    <col min="9" max="9" width="2" style="133" customWidth="1"/>
    <col min="10" max="10" width="13.25" style="133" customWidth="1"/>
    <col min="11" max="11" width="1.5" style="133" customWidth="1"/>
    <col min="12" max="13" width="8.75" style="133"/>
    <col min="14" max="15" width="11.25" style="133" bestFit="1" customWidth="1"/>
    <col min="16" max="16384" width="8.75" style="133"/>
  </cols>
  <sheetData>
    <row r="1" spans="2:10" x14ac:dyDescent="0.5">
      <c r="B1" s="223" t="str">
        <f>'7-5'!B1</f>
        <v>شركة المقاييس الحيوية للتجارة</v>
      </c>
      <c r="C1" s="223"/>
      <c r="D1" s="223"/>
      <c r="E1" s="223"/>
      <c r="F1" s="223"/>
    </row>
    <row r="2" spans="2:10" x14ac:dyDescent="0.5">
      <c r="B2" s="224" t="str">
        <f>'7-5'!B2</f>
        <v>شركة ذات مسئولية محدودة</v>
      </c>
      <c r="C2" s="224"/>
      <c r="D2" s="224"/>
      <c r="E2" s="224"/>
      <c r="F2" s="224"/>
    </row>
    <row r="3" spans="2:10" x14ac:dyDescent="0.5">
      <c r="B3" s="223" t="str">
        <f>'7-5'!B3</f>
        <v>ايضاحات حول القوائم المالية للسنة المنتهية في 31 ديسمبر 2024م</v>
      </c>
      <c r="C3" s="223"/>
      <c r="D3" s="223"/>
      <c r="E3" s="223"/>
      <c r="F3" s="223"/>
      <c r="G3" s="223"/>
      <c r="H3" s="223"/>
    </row>
    <row r="4" spans="2:10" x14ac:dyDescent="0.5">
      <c r="B4" s="225" t="str">
        <f>'7-5'!B4</f>
        <v>(جميع المبالغ بالريال السعودي)</v>
      </c>
      <c r="C4" s="225"/>
      <c r="D4" s="225"/>
      <c r="E4" s="225"/>
      <c r="F4" s="225"/>
      <c r="G4" s="168"/>
      <c r="H4" s="144"/>
      <c r="I4" s="144"/>
      <c r="J4" s="144"/>
    </row>
    <row r="6" spans="2:10" x14ac:dyDescent="0.5">
      <c r="B6" s="219" t="s">
        <v>155</v>
      </c>
      <c r="C6" s="219"/>
      <c r="D6" s="219"/>
      <c r="E6" s="219"/>
    </row>
    <row r="7" spans="2:10" ht="14.25" customHeight="1" x14ac:dyDescent="0.5">
      <c r="B7" s="186"/>
      <c r="C7" s="186"/>
      <c r="D7" s="186"/>
      <c r="E7" s="186"/>
    </row>
    <row r="8" spans="2:10" ht="51" customHeight="1" x14ac:dyDescent="0.5">
      <c r="B8" s="220" t="s">
        <v>182</v>
      </c>
      <c r="C8" s="220"/>
      <c r="D8" s="220"/>
      <c r="E8" s="220"/>
      <c r="F8" s="220"/>
      <c r="G8" s="220"/>
      <c r="H8" s="220"/>
      <c r="I8" s="220"/>
      <c r="J8" s="220"/>
    </row>
    <row r="9" spans="2:10" ht="36.75" customHeight="1" x14ac:dyDescent="0.5">
      <c r="B9" s="221" t="s">
        <v>137</v>
      </c>
      <c r="C9" s="221"/>
      <c r="D9" s="221"/>
      <c r="E9" s="221"/>
      <c r="F9" s="221"/>
      <c r="G9" s="221"/>
      <c r="H9" s="221"/>
      <c r="I9" s="221"/>
      <c r="J9" s="221"/>
    </row>
    <row r="10" spans="2:10" ht="36.75" customHeight="1" x14ac:dyDescent="0.5">
      <c r="B10" s="218" t="s">
        <v>223</v>
      </c>
      <c r="C10" s="218"/>
      <c r="D10" s="218"/>
      <c r="E10" s="218"/>
      <c r="F10" s="218"/>
      <c r="G10" s="218"/>
      <c r="H10" s="218"/>
      <c r="I10" s="218"/>
      <c r="J10" s="218"/>
    </row>
    <row r="11" spans="2:10" ht="36.75" customHeight="1" x14ac:dyDescent="0.5">
      <c r="B11" s="169"/>
      <c r="C11" s="169"/>
      <c r="D11" s="169"/>
      <c r="E11" s="169"/>
      <c r="F11" s="169"/>
      <c r="G11" s="169"/>
      <c r="H11" s="217" t="s">
        <v>41</v>
      </c>
      <c r="I11" s="217"/>
      <c r="J11" s="217"/>
    </row>
    <row r="12" spans="2:10" ht="36.75" customHeight="1" x14ac:dyDescent="0.5">
      <c r="B12" s="126" t="s">
        <v>39</v>
      </c>
      <c r="C12" s="127"/>
      <c r="D12" s="126" t="s">
        <v>40</v>
      </c>
      <c r="E12" s="128"/>
      <c r="F12" s="126" t="s">
        <v>42</v>
      </c>
      <c r="G12" s="127"/>
      <c r="H12" s="129" t="s">
        <v>209</v>
      </c>
      <c r="I12" s="130"/>
      <c r="J12" s="129" t="s">
        <v>185</v>
      </c>
    </row>
    <row r="13" spans="2:10" ht="36.75" customHeight="1" x14ac:dyDescent="0.5">
      <c r="B13" s="222" t="s">
        <v>117</v>
      </c>
      <c r="D13" s="216" t="s">
        <v>78</v>
      </c>
      <c r="F13" s="172" t="s">
        <v>139</v>
      </c>
      <c r="H13" s="103">
        <v>0</v>
      </c>
      <c r="J13" s="103">
        <v>0</v>
      </c>
    </row>
    <row r="14" spans="2:10" ht="36.75" customHeight="1" x14ac:dyDescent="0.5">
      <c r="B14" s="213"/>
      <c r="D14" s="207"/>
      <c r="F14" s="163" t="s">
        <v>156</v>
      </c>
      <c r="H14" s="103">
        <v>0</v>
      </c>
      <c r="J14" s="103">
        <v>0</v>
      </c>
    </row>
    <row r="15" spans="2:10" ht="36.75" customHeight="1" x14ac:dyDescent="0.5">
      <c r="B15" s="213" t="s">
        <v>157</v>
      </c>
      <c r="D15" s="207" t="s">
        <v>158</v>
      </c>
      <c r="F15" s="163" t="s">
        <v>159</v>
      </c>
      <c r="H15" s="103">
        <v>1544502</v>
      </c>
      <c r="J15" s="103">
        <v>1293041</v>
      </c>
    </row>
    <row r="16" spans="2:10" ht="36.75" customHeight="1" x14ac:dyDescent="0.5">
      <c r="B16" s="213"/>
      <c r="D16" s="207"/>
      <c r="F16" s="163" t="s">
        <v>156</v>
      </c>
      <c r="H16" s="103">
        <v>-2344502</v>
      </c>
      <c r="J16" s="103">
        <v>-793041</v>
      </c>
    </row>
    <row r="17" spans="2:13" ht="26.25" customHeight="1" x14ac:dyDescent="0.5">
      <c r="B17" s="163"/>
      <c r="D17" s="163"/>
      <c r="F17" s="163"/>
      <c r="H17" s="103"/>
      <c r="J17" s="103"/>
    </row>
    <row r="18" spans="2:13" ht="38.25" customHeight="1" x14ac:dyDescent="0.5">
      <c r="B18" s="218" t="s">
        <v>125</v>
      </c>
      <c r="C18" s="218"/>
      <c r="D18" s="218"/>
      <c r="E18" s="218"/>
      <c r="F18" s="218"/>
      <c r="G18" s="218"/>
      <c r="H18" s="218"/>
      <c r="I18" s="218"/>
      <c r="J18" s="29"/>
    </row>
    <row r="19" spans="2:13" ht="38.25" customHeight="1" x14ac:dyDescent="0.5">
      <c r="B19" s="188" t="s">
        <v>194</v>
      </c>
      <c r="H19" s="131" t="s">
        <v>209</v>
      </c>
      <c r="I19" s="132"/>
      <c r="J19" s="131" t="s">
        <v>185</v>
      </c>
    </row>
    <row r="20" spans="2:13" ht="38.25" hidden="1" customHeight="1" thickBot="1" x14ac:dyDescent="0.55000000000000004">
      <c r="B20" s="133" t="s">
        <v>117</v>
      </c>
      <c r="H20" s="103" t="e">
        <f>SUMIF(#REF!,'8'!B20,#REF!)</f>
        <v>#REF!</v>
      </c>
      <c r="I20" s="103"/>
      <c r="J20" s="103">
        <v>0</v>
      </c>
      <c r="M20" s="157" t="e">
        <f>H20-#REF!</f>
        <v>#REF!</v>
      </c>
    </row>
    <row r="21" spans="2:13" ht="38.25" customHeight="1" x14ac:dyDescent="0.5">
      <c r="B21" s="133" t="s">
        <v>157</v>
      </c>
      <c r="H21" s="103">
        <v>800000</v>
      </c>
      <c r="I21" s="103"/>
      <c r="J21" s="103">
        <v>0</v>
      </c>
      <c r="M21" s="157"/>
    </row>
    <row r="22" spans="2:13" ht="38.25" customHeight="1" thickBot="1" x14ac:dyDescent="0.55000000000000004">
      <c r="H22" s="104">
        <f>SUM(H21)</f>
        <v>800000</v>
      </c>
      <c r="I22" s="103"/>
      <c r="J22" s="104">
        <f>SUM(J20:J21)</f>
        <v>0</v>
      </c>
    </row>
    <row r="23" spans="2:13" ht="21" thickTop="1" x14ac:dyDescent="0.5">
      <c r="H23" s="90"/>
      <c r="I23" s="103"/>
      <c r="J23" s="90"/>
    </row>
    <row r="24" spans="2:13" ht="30.75" customHeight="1" x14ac:dyDescent="0.5">
      <c r="H24" s="90"/>
      <c r="I24" s="103"/>
      <c r="J24" s="90"/>
    </row>
    <row r="25" spans="2:13" ht="30.75" customHeight="1" x14ac:dyDescent="0.5">
      <c r="H25" s="90"/>
      <c r="I25" s="103"/>
      <c r="J25" s="90"/>
    </row>
    <row r="26" spans="2:13" ht="19.5" customHeight="1" x14ac:dyDescent="0.5">
      <c r="H26" s="90"/>
      <c r="I26" s="103"/>
      <c r="J26" s="90"/>
    </row>
    <row r="27" spans="2:13" x14ac:dyDescent="0.5">
      <c r="B27" s="144"/>
      <c r="C27" s="144"/>
      <c r="D27" s="144"/>
      <c r="E27" s="144"/>
      <c r="F27" s="144"/>
      <c r="G27" s="144"/>
      <c r="H27" s="144"/>
      <c r="I27" s="144"/>
      <c r="J27" s="144"/>
    </row>
    <row r="28" spans="2:13" x14ac:dyDescent="0.5">
      <c r="B28" s="216">
        <v>17</v>
      </c>
      <c r="C28" s="216"/>
      <c r="D28" s="216"/>
      <c r="E28" s="216"/>
      <c r="F28" s="216"/>
      <c r="G28" s="216"/>
      <c r="H28" s="216"/>
      <c r="I28" s="216"/>
      <c r="J28" s="216"/>
    </row>
    <row r="29" spans="2:13" x14ac:dyDescent="0.5">
      <c r="B29" s="207"/>
      <c r="C29" s="207"/>
      <c r="D29" s="207"/>
      <c r="E29" s="207"/>
      <c r="F29" s="207"/>
      <c r="G29" s="207"/>
      <c r="H29" s="207"/>
      <c r="I29" s="207"/>
      <c r="J29" s="207"/>
    </row>
  </sheetData>
  <mergeCells count="15">
    <mergeCell ref="B1:F1"/>
    <mergeCell ref="B2:F2"/>
    <mergeCell ref="B3:H3"/>
    <mergeCell ref="B4:F4"/>
    <mergeCell ref="B10:J10"/>
    <mergeCell ref="B28:J29"/>
    <mergeCell ref="H11:J11"/>
    <mergeCell ref="B18:I18"/>
    <mergeCell ref="B6:E6"/>
    <mergeCell ref="B8:J8"/>
    <mergeCell ref="B9:J9"/>
    <mergeCell ref="B13:B14"/>
    <mergeCell ref="D13:D14"/>
    <mergeCell ref="D15:D16"/>
    <mergeCell ref="B15:B16"/>
  </mergeCells>
  <pageMargins left="0.23622047244094491" right="0.94488188976377963" top="0.62992125984251968" bottom="0" header="0.31496062992125984" footer="0.31496062992125984"/>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70C0"/>
  </sheetPr>
  <dimension ref="A1:P23"/>
  <sheetViews>
    <sheetView rightToLeft="1" zoomScale="90" zoomScaleNormal="90" workbookViewId="0">
      <selection activeCell="N22" sqref="N22"/>
    </sheetView>
  </sheetViews>
  <sheetFormatPr defaultColWidth="9.375" defaultRowHeight="20.25" x14ac:dyDescent="0.2"/>
  <cols>
    <col min="1" max="1" width="1.625" style="71" customWidth="1"/>
    <col min="2" max="2" width="22.375" style="29" customWidth="1"/>
    <col min="3" max="3" width="16.25" style="29" customWidth="1"/>
    <col min="4" max="4" width="1.625" style="29" customWidth="1"/>
    <col min="5" max="5" width="16.25" style="29" customWidth="1"/>
    <col min="6" max="6" width="1.625" style="71" customWidth="1"/>
    <col min="7" max="7" width="16.25" style="29" customWidth="1"/>
    <col min="8" max="8" width="1.625" style="169" customWidth="1"/>
    <col min="9" max="9" width="16.25" style="29" customWidth="1"/>
    <col min="10" max="10" width="1.625" style="29" customWidth="1"/>
    <col min="11" max="11" width="16.25" style="29" customWidth="1"/>
    <col min="12" max="12" width="1.625" style="29" customWidth="1"/>
    <col min="13" max="254" width="9.375" style="29"/>
    <col min="255" max="255" width="12.375" style="29" customWidth="1"/>
    <col min="256" max="256" width="34.375" style="29" customWidth="1"/>
    <col min="257" max="257" width="2.375" style="29" customWidth="1"/>
    <col min="258" max="259" width="8.375" style="29" customWidth="1"/>
    <col min="260" max="261" width="17.375" style="29" customWidth="1"/>
    <col min="262" max="262" width="0.375" style="29" customWidth="1"/>
    <col min="263" max="263" width="12.375" style="29" bestFit="1" customWidth="1"/>
    <col min="264" max="510" width="9.375" style="29"/>
    <col min="511" max="511" width="12.375" style="29" customWidth="1"/>
    <col min="512" max="512" width="34.375" style="29" customWidth="1"/>
    <col min="513" max="513" width="2.375" style="29" customWidth="1"/>
    <col min="514" max="515" width="8.375" style="29" customWidth="1"/>
    <col min="516" max="517" width="17.375" style="29" customWidth="1"/>
    <col min="518" max="518" width="0.375" style="29" customWidth="1"/>
    <col min="519" max="519" width="12.375" style="29" bestFit="1" customWidth="1"/>
    <col min="520" max="766" width="9.375" style="29"/>
    <col min="767" max="767" width="12.375" style="29" customWidth="1"/>
    <col min="768" max="768" width="34.375" style="29" customWidth="1"/>
    <col min="769" max="769" width="2.375" style="29" customWidth="1"/>
    <col min="770" max="771" width="8.375" style="29" customWidth="1"/>
    <col min="772" max="773" width="17.375" style="29" customWidth="1"/>
    <col min="774" max="774" width="0.375" style="29" customWidth="1"/>
    <col min="775" max="775" width="12.375" style="29" bestFit="1" customWidth="1"/>
    <col min="776" max="1022" width="9.375" style="29"/>
    <col min="1023" max="1023" width="12.375" style="29" customWidth="1"/>
    <col min="1024" max="1024" width="34.375" style="29" customWidth="1"/>
    <col min="1025" max="1025" width="2.375" style="29" customWidth="1"/>
    <col min="1026" max="1027" width="8.375" style="29" customWidth="1"/>
    <col min="1028" max="1029" width="17.375" style="29" customWidth="1"/>
    <col min="1030" max="1030" width="0.375" style="29" customWidth="1"/>
    <col min="1031" max="1031" width="12.375" style="29" bestFit="1" customWidth="1"/>
    <col min="1032" max="1278" width="9.375" style="29"/>
    <col min="1279" max="1279" width="12.375" style="29" customWidth="1"/>
    <col min="1280" max="1280" width="34.375" style="29" customWidth="1"/>
    <col min="1281" max="1281" width="2.375" style="29" customWidth="1"/>
    <col min="1282" max="1283" width="8.375" style="29" customWidth="1"/>
    <col min="1284" max="1285" width="17.375" style="29" customWidth="1"/>
    <col min="1286" max="1286" width="0.375" style="29" customWidth="1"/>
    <col min="1287" max="1287" width="12.375" style="29" bestFit="1" customWidth="1"/>
    <col min="1288" max="1534" width="9.375" style="29"/>
    <col min="1535" max="1535" width="12.375" style="29" customWidth="1"/>
    <col min="1536" max="1536" width="34.375" style="29" customWidth="1"/>
    <col min="1537" max="1537" width="2.375" style="29" customWidth="1"/>
    <col min="1538" max="1539" width="8.375" style="29" customWidth="1"/>
    <col min="1540" max="1541" width="17.375" style="29" customWidth="1"/>
    <col min="1542" max="1542" width="0.375" style="29" customWidth="1"/>
    <col min="1543" max="1543" width="12.375" style="29" bestFit="1" customWidth="1"/>
    <col min="1544" max="1790" width="9.375" style="29"/>
    <col min="1791" max="1791" width="12.375" style="29" customWidth="1"/>
    <col min="1792" max="1792" width="34.375" style="29" customWidth="1"/>
    <col min="1793" max="1793" width="2.375" style="29" customWidth="1"/>
    <col min="1794" max="1795" width="8.375" style="29" customWidth="1"/>
    <col min="1796" max="1797" width="17.375" style="29" customWidth="1"/>
    <col min="1798" max="1798" width="0.375" style="29" customWidth="1"/>
    <col min="1799" max="1799" width="12.375" style="29" bestFit="1" customWidth="1"/>
    <col min="1800" max="2046" width="9.375" style="29"/>
    <col min="2047" max="2047" width="12.375" style="29" customWidth="1"/>
    <col min="2048" max="2048" width="34.375" style="29" customWidth="1"/>
    <col min="2049" max="2049" width="2.375" style="29" customWidth="1"/>
    <col min="2050" max="2051" width="8.375" style="29" customWidth="1"/>
    <col min="2052" max="2053" width="17.375" style="29" customWidth="1"/>
    <col min="2054" max="2054" width="0.375" style="29" customWidth="1"/>
    <col min="2055" max="2055" width="12.375" style="29" bestFit="1" customWidth="1"/>
    <col min="2056" max="2302" width="9.375" style="29"/>
    <col min="2303" max="2303" width="12.375" style="29" customWidth="1"/>
    <col min="2304" max="2304" width="34.375" style="29" customWidth="1"/>
    <col min="2305" max="2305" width="2.375" style="29" customWidth="1"/>
    <col min="2306" max="2307" width="8.375" style="29" customWidth="1"/>
    <col min="2308" max="2309" width="17.375" style="29" customWidth="1"/>
    <col min="2310" max="2310" width="0.375" style="29" customWidth="1"/>
    <col min="2311" max="2311" width="12.375" style="29" bestFit="1" customWidth="1"/>
    <col min="2312" max="2558" width="9.375" style="29"/>
    <col min="2559" max="2559" width="12.375" style="29" customWidth="1"/>
    <col min="2560" max="2560" width="34.375" style="29" customWidth="1"/>
    <col min="2561" max="2561" width="2.375" style="29" customWidth="1"/>
    <col min="2562" max="2563" width="8.375" style="29" customWidth="1"/>
    <col min="2564" max="2565" width="17.375" style="29" customWidth="1"/>
    <col min="2566" max="2566" width="0.375" style="29" customWidth="1"/>
    <col min="2567" max="2567" width="12.375" style="29" bestFit="1" customWidth="1"/>
    <col min="2568" max="2814" width="9.375" style="29"/>
    <col min="2815" max="2815" width="12.375" style="29" customWidth="1"/>
    <col min="2816" max="2816" width="34.375" style="29" customWidth="1"/>
    <col min="2817" max="2817" width="2.375" style="29" customWidth="1"/>
    <col min="2818" max="2819" width="8.375" style="29" customWidth="1"/>
    <col min="2820" max="2821" width="17.375" style="29" customWidth="1"/>
    <col min="2822" max="2822" width="0.375" style="29" customWidth="1"/>
    <col min="2823" max="2823" width="12.375" style="29" bestFit="1" customWidth="1"/>
    <col min="2824" max="3070" width="9.375" style="29"/>
    <col min="3071" max="3071" width="12.375" style="29" customWidth="1"/>
    <col min="3072" max="3072" width="34.375" style="29" customWidth="1"/>
    <col min="3073" max="3073" width="2.375" style="29" customWidth="1"/>
    <col min="3074" max="3075" width="8.375" style="29" customWidth="1"/>
    <col min="3076" max="3077" width="17.375" style="29" customWidth="1"/>
    <col min="3078" max="3078" width="0.375" style="29" customWidth="1"/>
    <col min="3079" max="3079" width="12.375" style="29" bestFit="1" customWidth="1"/>
    <col min="3080" max="3326" width="9.375" style="29"/>
    <col min="3327" max="3327" width="12.375" style="29" customWidth="1"/>
    <col min="3328" max="3328" width="34.375" style="29" customWidth="1"/>
    <col min="3329" max="3329" width="2.375" style="29" customWidth="1"/>
    <col min="3330" max="3331" width="8.375" style="29" customWidth="1"/>
    <col min="3332" max="3333" width="17.375" style="29" customWidth="1"/>
    <col min="3334" max="3334" width="0.375" style="29" customWidth="1"/>
    <col min="3335" max="3335" width="12.375" style="29" bestFit="1" customWidth="1"/>
    <col min="3336" max="3582" width="9.375" style="29"/>
    <col min="3583" max="3583" width="12.375" style="29" customWidth="1"/>
    <col min="3584" max="3584" width="34.375" style="29" customWidth="1"/>
    <col min="3585" max="3585" width="2.375" style="29" customWidth="1"/>
    <col min="3586" max="3587" width="8.375" style="29" customWidth="1"/>
    <col min="3588" max="3589" width="17.375" style="29" customWidth="1"/>
    <col min="3590" max="3590" width="0.375" style="29" customWidth="1"/>
    <col min="3591" max="3591" width="12.375" style="29" bestFit="1" customWidth="1"/>
    <col min="3592" max="3838" width="9.375" style="29"/>
    <col min="3839" max="3839" width="12.375" style="29" customWidth="1"/>
    <col min="3840" max="3840" width="34.375" style="29" customWidth="1"/>
    <col min="3841" max="3841" width="2.375" style="29" customWidth="1"/>
    <col min="3842" max="3843" width="8.375" style="29" customWidth="1"/>
    <col min="3844" max="3845" width="17.375" style="29" customWidth="1"/>
    <col min="3846" max="3846" width="0.375" style="29" customWidth="1"/>
    <col min="3847" max="3847" width="12.375" style="29" bestFit="1" customWidth="1"/>
    <col min="3848" max="4094" width="9.375" style="29"/>
    <col min="4095" max="4095" width="12.375" style="29" customWidth="1"/>
    <col min="4096" max="4096" width="34.375" style="29" customWidth="1"/>
    <col min="4097" max="4097" width="2.375" style="29" customWidth="1"/>
    <col min="4098" max="4099" width="8.375" style="29" customWidth="1"/>
    <col min="4100" max="4101" width="17.375" style="29" customWidth="1"/>
    <col min="4102" max="4102" width="0.375" style="29" customWidth="1"/>
    <col min="4103" max="4103" width="12.375" style="29" bestFit="1" customWidth="1"/>
    <col min="4104" max="4350" width="9.375" style="29"/>
    <col min="4351" max="4351" width="12.375" style="29" customWidth="1"/>
    <col min="4352" max="4352" width="34.375" style="29" customWidth="1"/>
    <col min="4353" max="4353" width="2.375" style="29" customWidth="1"/>
    <col min="4354" max="4355" width="8.375" style="29" customWidth="1"/>
    <col min="4356" max="4357" width="17.375" style="29" customWidth="1"/>
    <col min="4358" max="4358" width="0.375" style="29" customWidth="1"/>
    <col min="4359" max="4359" width="12.375" style="29" bestFit="1" customWidth="1"/>
    <col min="4360" max="4606" width="9.375" style="29"/>
    <col min="4607" max="4607" width="12.375" style="29" customWidth="1"/>
    <col min="4608" max="4608" width="34.375" style="29" customWidth="1"/>
    <col min="4609" max="4609" width="2.375" style="29" customWidth="1"/>
    <col min="4610" max="4611" width="8.375" style="29" customWidth="1"/>
    <col min="4612" max="4613" width="17.375" style="29" customWidth="1"/>
    <col min="4614" max="4614" width="0.375" style="29" customWidth="1"/>
    <col min="4615" max="4615" width="12.375" style="29" bestFit="1" customWidth="1"/>
    <col min="4616" max="4862" width="9.375" style="29"/>
    <col min="4863" max="4863" width="12.375" style="29" customWidth="1"/>
    <col min="4864" max="4864" width="34.375" style="29" customWidth="1"/>
    <col min="4865" max="4865" width="2.375" style="29" customWidth="1"/>
    <col min="4866" max="4867" width="8.375" style="29" customWidth="1"/>
    <col min="4868" max="4869" width="17.375" style="29" customWidth="1"/>
    <col min="4870" max="4870" width="0.375" style="29" customWidth="1"/>
    <col min="4871" max="4871" width="12.375" style="29" bestFit="1" customWidth="1"/>
    <col min="4872" max="5118" width="9.375" style="29"/>
    <col min="5119" max="5119" width="12.375" style="29" customWidth="1"/>
    <col min="5120" max="5120" width="34.375" style="29" customWidth="1"/>
    <col min="5121" max="5121" width="2.375" style="29" customWidth="1"/>
    <col min="5122" max="5123" width="8.375" style="29" customWidth="1"/>
    <col min="5124" max="5125" width="17.375" style="29" customWidth="1"/>
    <col min="5126" max="5126" width="0.375" style="29" customWidth="1"/>
    <col min="5127" max="5127" width="12.375" style="29" bestFit="1" customWidth="1"/>
    <col min="5128" max="5374" width="9.375" style="29"/>
    <col min="5375" max="5375" width="12.375" style="29" customWidth="1"/>
    <col min="5376" max="5376" width="34.375" style="29" customWidth="1"/>
    <col min="5377" max="5377" width="2.375" style="29" customWidth="1"/>
    <col min="5378" max="5379" width="8.375" style="29" customWidth="1"/>
    <col min="5380" max="5381" width="17.375" style="29" customWidth="1"/>
    <col min="5382" max="5382" width="0.375" style="29" customWidth="1"/>
    <col min="5383" max="5383" width="12.375" style="29" bestFit="1" customWidth="1"/>
    <col min="5384" max="5630" width="9.375" style="29"/>
    <col min="5631" max="5631" width="12.375" style="29" customWidth="1"/>
    <col min="5632" max="5632" width="34.375" style="29" customWidth="1"/>
    <col min="5633" max="5633" width="2.375" style="29" customWidth="1"/>
    <col min="5634" max="5635" width="8.375" style="29" customWidth="1"/>
    <col min="5636" max="5637" width="17.375" style="29" customWidth="1"/>
    <col min="5638" max="5638" width="0.375" style="29" customWidth="1"/>
    <col min="5639" max="5639" width="12.375" style="29" bestFit="1" customWidth="1"/>
    <col min="5640" max="5886" width="9.375" style="29"/>
    <col min="5887" max="5887" width="12.375" style="29" customWidth="1"/>
    <col min="5888" max="5888" width="34.375" style="29" customWidth="1"/>
    <col min="5889" max="5889" width="2.375" style="29" customWidth="1"/>
    <col min="5890" max="5891" width="8.375" style="29" customWidth="1"/>
    <col min="5892" max="5893" width="17.375" style="29" customWidth="1"/>
    <col min="5894" max="5894" width="0.375" style="29" customWidth="1"/>
    <col min="5895" max="5895" width="12.375" style="29" bestFit="1" customWidth="1"/>
    <col min="5896" max="6142" width="9.375" style="29"/>
    <col min="6143" max="6143" width="12.375" style="29" customWidth="1"/>
    <col min="6144" max="6144" width="34.375" style="29" customWidth="1"/>
    <col min="6145" max="6145" width="2.375" style="29" customWidth="1"/>
    <col min="6146" max="6147" width="8.375" style="29" customWidth="1"/>
    <col min="6148" max="6149" width="17.375" style="29" customWidth="1"/>
    <col min="6150" max="6150" width="0.375" style="29" customWidth="1"/>
    <col min="6151" max="6151" width="12.375" style="29" bestFit="1" customWidth="1"/>
    <col min="6152" max="6398" width="9.375" style="29"/>
    <col min="6399" max="6399" width="12.375" style="29" customWidth="1"/>
    <col min="6400" max="6400" width="34.375" style="29" customWidth="1"/>
    <col min="6401" max="6401" width="2.375" style="29" customWidth="1"/>
    <col min="6402" max="6403" width="8.375" style="29" customWidth="1"/>
    <col min="6404" max="6405" width="17.375" style="29" customWidth="1"/>
    <col min="6406" max="6406" width="0.375" style="29" customWidth="1"/>
    <col min="6407" max="6407" width="12.375" style="29" bestFit="1" customWidth="1"/>
    <col min="6408" max="6654" width="9.375" style="29"/>
    <col min="6655" max="6655" width="12.375" style="29" customWidth="1"/>
    <col min="6656" max="6656" width="34.375" style="29" customWidth="1"/>
    <col min="6657" max="6657" width="2.375" style="29" customWidth="1"/>
    <col min="6658" max="6659" width="8.375" style="29" customWidth="1"/>
    <col min="6660" max="6661" width="17.375" style="29" customWidth="1"/>
    <col min="6662" max="6662" width="0.375" style="29" customWidth="1"/>
    <col min="6663" max="6663" width="12.375" style="29" bestFit="1" customWidth="1"/>
    <col min="6664" max="6910" width="9.375" style="29"/>
    <col min="6911" max="6911" width="12.375" style="29" customWidth="1"/>
    <col min="6912" max="6912" width="34.375" style="29" customWidth="1"/>
    <col min="6913" max="6913" width="2.375" style="29" customWidth="1"/>
    <col min="6914" max="6915" width="8.375" style="29" customWidth="1"/>
    <col min="6916" max="6917" width="17.375" style="29" customWidth="1"/>
    <col min="6918" max="6918" width="0.375" style="29" customWidth="1"/>
    <col min="6919" max="6919" width="12.375" style="29" bestFit="1" customWidth="1"/>
    <col min="6920" max="7166" width="9.375" style="29"/>
    <col min="7167" max="7167" width="12.375" style="29" customWidth="1"/>
    <col min="7168" max="7168" width="34.375" style="29" customWidth="1"/>
    <col min="7169" max="7169" width="2.375" style="29" customWidth="1"/>
    <col min="7170" max="7171" width="8.375" style="29" customWidth="1"/>
    <col min="7172" max="7173" width="17.375" style="29" customWidth="1"/>
    <col min="7174" max="7174" width="0.375" style="29" customWidth="1"/>
    <col min="7175" max="7175" width="12.375" style="29" bestFit="1" customWidth="1"/>
    <col min="7176" max="7422" width="9.375" style="29"/>
    <col min="7423" max="7423" width="12.375" style="29" customWidth="1"/>
    <col min="7424" max="7424" width="34.375" style="29" customWidth="1"/>
    <col min="7425" max="7425" width="2.375" style="29" customWidth="1"/>
    <col min="7426" max="7427" width="8.375" style="29" customWidth="1"/>
    <col min="7428" max="7429" width="17.375" style="29" customWidth="1"/>
    <col min="7430" max="7430" width="0.375" style="29" customWidth="1"/>
    <col min="7431" max="7431" width="12.375" style="29" bestFit="1" customWidth="1"/>
    <col min="7432" max="7678" width="9.375" style="29"/>
    <col min="7679" max="7679" width="12.375" style="29" customWidth="1"/>
    <col min="7680" max="7680" width="34.375" style="29" customWidth="1"/>
    <col min="7681" max="7681" width="2.375" style="29" customWidth="1"/>
    <col min="7682" max="7683" width="8.375" style="29" customWidth="1"/>
    <col min="7684" max="7685" width="17.375" style="29" customWidth="1"/>
    <col min="7686" max="7686" width="0.375" style="29" customWidth="1"/>
    <col min="7687" max="7687" width="12.375" style="29" bestFit="1" customWidth="1"/>
    <col min="7688" max="7934" width="9.375" style="29"/>
    <col min="7935" max="7935" width="12.375" style="29" customWidth="1"/>
    <col min="7936" max="7936" width="34.375" style="29" customWidth="1"/>
    <col min="7937" max="7937" width="2.375" style="29" customWidth="1"/>
    <col min="7938" max="7939" width="8.375" style="29" customWidth="1"/>
    <col min="7940" max="7941" width="17.375" style="29" customWidth="1"/>
    <col min="7942" max="7942" width="0.375" style="29" customWidth="1"/>
    <col min="7943" max="7943" width="12.375" style="29" bestFit="1" customWidth="1"/>
    <col min="7944" max="8190" width="9.375" style="29"/>
    <col min="8191" max="8191" width="12.375" style="29" customWidth="1"/>
    <col min="8192" max="8192" width="34.375" style="29" customWidth="1"/>
    <col min="8193" max="8193" width="2.375" style="29" customWidth="1"/>
    <col min="8194" max="8195" width="8.375" style="29" customWidth="1"/>
    <col min="8196" max="8197" width="17.375" style="29" customWidth="1"/>
    <col min="8198" max="8198" width="0.375" style="29" customWidth="1"/>
    <col min="8199" max="8199" width="12.375" style="29" bestFit="1" customWidth="1"/>
    <col min="8200" max="8446" width="9.375" style="29"/>
    <col min="8447" max="8447" width="12.375" style="29" customWidth="1"/>
    <col min="8448" max="8448" width="34.375" style="29" customWidth="1"/>
    <col min="8449" max="8449" width="2.375" style="29" customWidth="1"/>
    <col min="8450" max="8451" width="8.375" style="29" customWidth="1"/>
    <col min="8452" max="8453" width="17.375" style="29" customWidth="1"/>
    <col min="8454" max="8454" width="0.375" style="29" customWidth="1"/>
    <col min="8455" max="8455" width="12.375" style="29" bestFit="1" customWidth="1"/>
    <col min="8456" max="8702" width="9.375" style="29"/>
    <col min="8703" max="8703" width="12.375" style="29" customWidth="1"/>
    <col min="8704" max="8704" width="34.375" style="29" customWidth="1"/>
    <col min="8705" max="8705" width="2.375" style="29" customWidth="1"/>
    <col min="8706" max="8707" width="8.375" style="29" customWidth="1"/>
    <col min="8708" max="8709" width="17.375" style="29" customWidth="1"/>
    <col min="8710" max="8710" width="0.375" style="29" customWidth="1"/>
    <col min="8711" max="8711" width="12.375" style="29" bestFit="1" customWidth="1"/>
    <col min="8712" max="8958" width="9.375" style="29"/>
    <col min="8959" max="8959" width="12.375" style="29" customWidth="1"/>
    <col min="8960" max="8960" width="34.375" style="29" customWidth="1"/>
    <col min="8961" max="8961" width="2.375" style="29" customWidth="1"/>
    <col min="8962" max="8963" width="8.375" style="29" customWidth="1"/>
    <col min="8964" max="8965" width="17.375" style="29" customWidth="1"/>
    <col min="8966" max="8966" width="0.375" style="29" customWidth="1"/>
    <col min="8967" max="8967" width="12.375" style="29" bestFit="1" customWidth="1"/>
    <col min="8968" max="9214" width="9.375" style="29"/>
    <col min="9215" max="9215" width="12.375" style="29" customWidth="1"/>
    <col min="9216" max="9216" width="34.375" style="29" customWidth="1"/>
    <col min="9217" max="9217" width="2.375" style="29" customWidth="1"/>
    <col min="9218" max="9219" width="8.375" style="29" customWidth="1"/>
    <col min="9220" max="9221" width="17.375" style="29" customWidth="1"/>
    <col min="9222" max="9222" width="0.375" style="29" customWidth="1"/>
    <col min="9223" max="9223" width="12.375" style="29" bestFit="1" customWidth="1"/>
    <col min="9224" max="9470" width="9.375" style="29"/>
    <col min="9471" max="9471" width="12.375" style="29" customWidth="1"/>
    <col min="9472" max="9472" width="34.375" style="29" customWidth="1"/>
    <col min="9473" max="9473" width="2.375" style="29" customWidth="1"/>
    <col min="9474" max="9475" width="8.375" style="29" customWidth="1"/>
    <col min="9476" max="9477" width="17.375" style="29" customWidth="1"/>
    <col min="9478" max="9478" width="0.375" style="29" customWidth="1"/>
    <col min="9479" max="9479" width="12.375" style="29" bestFit="1" customWidth="1"/>
    <col min="9480" max="9726" width="9.375" style="29"/>
    <col min="9727" max="9727" width="12.375" style="29" customWidth="1"/>
    <col min="9728" max="9728" width="34.375" style="29" customWidth="1"/>
    <col min="9729" max="9729" width="2.375" style="29" customWidth="1"/>
    <col min="9730" max="9731" width="8.375" style="29" customWidth="1"/>
    <col min="9732" max="9733" width="17.375" style="29" customWidth="1"/>
    <col min="9734" max="9734" width="0.375" style="29" customWidth="1"/>
    <col min="9735" max="9735" width="12.375" style="29" bestFit="1" customWidth="1"/>
    <col min="9736" max="9982" width="9.375" style="29"/>
    <col min="9983" max="9983" width="12.375" style="29" customWidth="1"/>
    <col min="9984" max="9984" width="34.375" style="29" customWidth="1"/>
    <col min="9985" max="9985" width="2.375" style="29" customWidth="1"/>
    <col min="9986" max="9987" width="8.375" style="29" customWidth="1"/>
    <col min="9988" max="9989" width="17.375" style="29" customWidth="1"/>
    <col min="9990" max="9990" width="0.375" style="29" customWidth="1"/>
    <col min="9991" max="9991" width="12.375" style="29" bestFit="1" customWidth="1"/>
    <col min="9992" max="10238" width="9.375" style="29"/>
    <col min="10239" max="10239" width="12.375" style="29" customWidth="1"/>
    <col min="10240" max="10240" width="34.375" style="29" customWidth="1"/>
    <col min="10241" max="10241" width="2.375" style="29" customWidth="1"/>
    <col min="10242" max="10243" width="8.375" style="29" customWidth="1"/>
    <col min="10244" max="10245" width="17.375" style="29" customWidth="1"/>
    <col min="10246" max="10246" width="0.375" style="29" customWidth="1"/>
    <col min="10247" max="10247" width="12.375" style="29" bestFit="1" customWidth="1"/>
    <col min="10248" max="10494" width="9.375" style="29"/>
    <col min="10495" max="10495" width="12.375" style="29" customWidth="1"/>
    <col min="10496" max="10496" width="34.375" style="29" customWidth="1"/>
    <col min="10497" max="10497" width="2.375" style="29" customWidth="1"/>
    <col min="10498" max="10499" width="8.375" style="29" customWidth="1"/>
    <col min="10500" max="10501" width="17.375" style="29" customWidth="1"/>
    <col min="10502" max="10502" width="0.375" style="29" customWidth="1"/>
    <col min="10503" max="10503" width="12.375" style="29" bestFit="1" customWidth="1"/>
    <col min="10504" max="10750" width="9.375" style="29"/>
    <col min="10751" max="10751" width="12.375" style="29" customWidth="1"/>
    <col min="10752" max="10752" width="34.375" style="29" customWidth="1"/>
    <col min="10753" max="10753" width="2.375" style="29" customWidth="1"/>
    <col min="10754" max="10755" width="8.375" style="29" customWidth="1"/>
    <col min="10756" max="10757" width="17.375" style="29" customWidth="1"/>
    <col min="10758" max="10758" width="0.375" style="29" customWidth="1"/>
    <col min="10759" max="10759" width="12.375" style="29" bestFit="1" customWidth="1"/>
    <col min="10760" max="11006" width="9.375" style="29"/>
    <col min="11007" max="11007" width="12.375" style="29" customWidth="1"/>
    <col min="11008" max="11008" width="34.375" style="29" customWidth="1"/>
    <col min="11009" max="11009" width="2.375" style="29" customWidth="1"/>
    <col min="11010" max="11011" width="8.375" style="29" customWidth="1"/>
    <col min="11012" max="11013" width="17.375" style="29" customWidth="1"/>
    <col min="11014" max="11014" width="0.375" style="29" customWidth="1"/>
    <col min="11015" max="11015" width="12.375" style="29" bestFit="1" customWidth="1"/>
    <col min="11016" max="11262" width="9.375" style="29"/>
    <col min="11263" max="11263" width="12.375" style="29" customWidth="1"/>
    <col min="11264" max="11264" width="34.375" style="29" customWidth="1"/>
    <col min="11265" max="11265" width="2.375" style="29" customWidth="1"/>
    <col min="11266" max="11267" width="8.375" style="29" customWidth="1"/>
    <col min="11268" max="11269" width="17.375" style="29" customWidth="1"/>
    <col min="11270" max="11270" width="0.375" style="29" customWidth="1"/>
    <col min="11271" max="11271" width="12.375" style="29" bestFit="1" customWidth="1"/>
    <col min="11272" max="11518" width="9.375" style="29"/>
    <col min="11519" max="11519" width="12.375" style="29" customWidth="1"/>
    <col min="11520" max="11520" width="34.375" style="29" customWidth="1"/>
    <col min="11521" max="11521" width="2.375" style="29" customWidth="1"/>
    <col min="11522" max="11523" width="8.375" style="29" customWidth="1"/>
    <col min="11524" max="11525" width="17.375" style="29" customWidth="1"/>
    <col min="11526" max="11526" width="0.375" style="29" customWidth="1"/>
    <col min="11527" max="11527" width="12.375" style="29" bestFit="1" customWidth="1"/>
    <col min="11528" max="11774" width="9.375" style="29"/>
    <col min="11775" max="11775" width="12.375" style="29" customWidth="1"/>
    <col min="11776" max="11776" width="34.375" style="29" customWidth="1"/>
    <col min="11777" max="11777" width="2.375" style="29" customWidth="1"/>
    <col min="11778" max="11779" width="8.375" style="29" customWidth="1"/>
    <col min="11780" max="11781" width="17.375" style="29" customWidth="1"/>
    <col min="11782" max="11782" width="0.375" style="29" customWidth="1"/>
    <col min="11783" max="11783" width="12.375" style="29" bestFit="1" customWidth="1"/>
    <col min="11784" max="12030" width="9.375" style="29"/>
    <col min="12031" max="12031" width="12.375" style="29" customWidth="1"/>
    <col min="12032" max="12032" width="34.375" style="29" customWidth="1"/>
    <col min="12033" max="12033" width="2.375" style="29" customWidth="1"/>
    <col min="12034" max="12035" width="8.375" style="29" customWidth="1"/>
    <col min="12036" max="12037" width="17.375" style="29" customWidth="1"/>
    <col min="12038" max="12038" width="0.375" style="29" customWidth="1"/>
    <col min="12039" max="12039" width="12.375" style="29" bestFit="1" customWidth="1"/>
    <col min="12040" max="12286" width="9.375" style="29"/>
    <col min="12287" max="12287" width="12.375" style="29" customWidth="1"/>
    <col min="12288" max="12288" width="34.375" style="29" customWidth="1"/>
    <col min="12289" max="12289" width="2.375" style="29" customWidth="1"/>
    <col min="12290" max="12291" width="8.375" style="29" customWidth="1"/>
    <col min="12292" max="12293" width="17.375" style="29" customWidth="1"/>
    <col min="12294" max="12294" width="0.375" style="29" customWidth="1"/>
    <col min="12295" max="12295" width="12.375" style="29" bestFit="1" customWidth="1"/>
    <col min="12296" max="12542" width="9.375" style="29"/>
    <col min="12543" max="12543" width="12.375" style="29" customWidth="1"/>
    <col min="12544" max="12544" width="34.375" style="29" customWidth="1"/>
    <col min="12545" max="12545" width="2.375" style="29" customWidth="1"/>
    <col min="12546" max="12547" width="8.375" style="29" customWidth="1"/>
    <col min="12548" max="12549" width="17.375" style="29" customWidth="1"/>
    <col min="12550" max="12550" width="0.375" style="29" customWidth="1"/>
    <col min="12551" max="12551" width="12.375" style="29" bestFit="1" customWidth="1"/>
    <col min="12552" max="12798" width="9.375" style="29"/>
    <col min="12799" max="12799" width="12.375" style="29" customWidth="1"/>
    <col min="12800" max="12800" width="34.375" style="29" customWidth="1"/>
    <col min="12801" max="12801" width="2.375" style="29" customWidth="1"/>
    <col min="12802" max="12803" width="8.375" style="29" customWidth="1"/>
    <col min="12804" max="12805" width="17.375" style="29" customWidth="1"/>
    <col min="12806" max="12806" width="0.375" style="29" customWidth="1"/>
    <col min="12807" max="12807" width="12.375" style="29" bestFit="1" customWidth="1"/>
    <col min="12808" max="13054" width="9.375" style="29"/>
    <col min="13055" max="13055" width="12.375" style="29" customWidth="1"/>
    <col min="13056" max="13056" width="34.375" style="29" customWidth="1"/>
    <col min="13057" max="13057" width="2.375" style="29" customWidth="1"/>
    <col min="13058" max="13059" width="8.375" style="29" customWidth="1"/>
    <col min="13060" max="13061" width="17.375" style="29" customWidth="1"/>
    <col min="13062" max="13062" width="0.375" style="29" customWidth="1"/>
    <col min="13063" max="13063" width="12.375" style="29" bestFit="1" customWidth="1"/>
    <col min="13064" max="13310" width="9.375" style="29"/>
    <col min="13311" max="13311" width="12.375" style="29" customWidth="1"/>
    <col min="13312" max="13312" width="34.375" style="29" customWidth="1"/>
    <col min="13313" max="13313" width="2.375" style="29" customWidth="1"/>
    <col min="13314" max="13315" width="8.375" style="29" customWidth="1"/>
    <col min="13316" max="13317" width="17.375" style="29" customWidth="1"/>
    <col min="13318" max="13318" width="0.375" style="29" customWidth="1"/>
    <col min="13319" max="13319" width="12.375" style="29" bestFit="1" customWidth="1"/>
    <col min="13320" max="13566" width="9.375" style="29"/>
    <col min="13567" max="13567" width="12.375" style="29" customWidth="1"/>
    <col min="13568" max="13568" width="34.375" style="29" customWidth="1"/>
    <col min="13569" max="13569" width="2.375" style="29" customWidth="1"/>
    <col min="13570" max="13571" width="8.375" style="29" customWidth="1"/>
    <col min="13572" max="13573" width="17.375" style="29" customWidth="1"/>
    <col min="13574" max="13574" width="0.375" style="29" customWidth="1"/>
    <col min="13575" max="13575" width="12.375" style="29" bestFit="1" customWidth="1"/>
    <col min="13576" max="13822" width="9.375" style="29"/>
    <col min="13823" max="13823" width="12.375" style="29" customWidth="1"/>
    <col min="13824" max="13824" width="34.375" style="29" customWidth="1"/>
    <col min="13825" max="13825" width="2.375" style="29" customWidth="1"/>
    <col min="13826" max="13827" width="8.375" style="29" customWidth="1"/>
    <col min="13828" max="13829" width="17.375" style="29" customWidth="1"/>
    <col min="13830" max="13830" width="0.375" style="29" customWidth="1"/>
    <col min="13831" max="13831" width="12.375" style="29" bestFit="1" customWidth="1"/>
    <col min="13832" max="14078" width="9.375" style="29"/>
    <col min="14079" max="14079" width="12.375" style="29" customWidth="1"/>
    <col min="14080" max="14080" width="34.375" style="29" customWidth="1"/>
    <col min="14081" max="14081" width="2.375" style="29" customWidth="1"/>
    <col min="14082" max="14083" width="8.375" style="29" customWidth="1"/>
    <col min="14084" max="14085" width="17.375" style="29" customWidth="1"/>
    <col min="14086" max="14086" width="0.375" style="29" customWidth="1"/>
    <col min="14087" max="14087" width="12.375" style="29" bestFit="1" customWidth="1"/>
    <col min="14088" max="14334" width="9.375" style="29"/>
    <col min="14335" max="14335" width="12.375" style="29" customWidth="1"/>
    <col min="14336" max="14336" width="34.375" style="29" customWidth="1"/>
    <col min="14337" max="14337" width="2.375" style="29" customWidth="1"/>
    <col min="14338" max="14339" width="8.375" style="29" customWidth="1"/>
    <col min="14340" max="14341" width="17.375" style="29" customWidth="1"/>
    <col min="14342" max="14342" width="0.375" style="29" customWidth="1"/>
    <col min="14343" max="14343" width="12.375" style="29" bestFit="1" customWidth="1"/>
    <col min="14344" max="14590" width="9.375" style="29"/>
    <col min="14591" max="14591" width="12.375" style="29" customWidth="1"/>
    <col min="14592" max="14592" width="34.375" style="29" customWidth="1"/>
    <col min="14593" max="14593" width="2.375" style="29" customWidth="1"/>
    <col min="14594" max="14595" width="8.375" style="29" customWidth="1"/>
    <col min="14596" max="14597" width="17.375" style="29" customWidth="1"/>
    <col min="14598" max="14598" width="0.375" style="29" customWidth="1"/>
    <col min="14599" max="14599" width="12.375" style="29" bestFit="1" customWidth="1"/>
    <col min="14600" max="14846" width="9.375" style="29"/>
    <col min="14847" max="14847" width="12.375" style="29" customWidth="1"/>
    <col min="14848" max="14848" width="34.375" style="29" customWidth="1"/>
    <col min="14849" max="14849" width="2.375" style="29" customWidth="1"/>
    <col min="14850" max="14851" width="8.375" style="29" customWidth="1"/>
    <col min="14852" max="14853" width="17.375" style="29" customWidth="1"/>
    <col min="14854" max="14854" width="0.375" style="29" customWidth="1"/>
    <col min="14855" max="14855" width="12.375" style="29" bestFit="1" customWidth="1"/>
    <col min="14856" max="15102" width="9.375" style="29"/>
    <col min="15103" max="15103" width="12.375" style="29" customWidth="1"/>
    <col min="15104" max="15104" width="34.375" style="29" customWidth="1"/>
    <col min="15105" max="15105" width="2.375" style="29" customWidth="1"/>
    <col min="15106" max="15107" width="8.375" style="29" customWidth="1"/>
    <col min="15108" max="15109" width="17.375" style="29" customWidth="1"/>
    <col min="15110" max="15110" width="0.375" style="29" customWidth="1"/>
    <col min="15111" max="15111" width="12.375" style="29" bestFit="1" customWidth="1"/>
    <col min="15112" max="15358" width="9.375" style="29"/>
    <col min="15359" max="15359" width="12.375" style="29" customWidth="1"/>
    <col min="15360" max="15360" width="34.375" style="29" customWidth="1"/>
    <col min="15361" max="15361" width="2.375" style="29" customWidth="1"/>
    <col min="15362" max="15363" width="8.375" style="29" customWidth="1"/>
    <col min="15364" max="15365" width="17.375" style="29" customWidth="1"/>
    <col min="15366" max="15366" width="0.375" style="29" customWidth="1"/>
    <col min="15367" max="15367" width="12.375" style="29" bestFit="1" customWidth="1"/>
    <col min="15368" max="15614" width="9.375" style="29"/>
    <col min="15615" max="15615" width="12.375" style="29" customWidth="1"/>
    <col min="15616" max="15616" width="34.375" style="29" customWidth="1"/>
    <col min="15617" max="15617" width="2.375" style="29" customWidth="1"/>
    <col min="15618" max="15619" width="8.375" style="29" customWidth="1"/>
    <col min="15620" max="15621" width="17.375" style="29" customWidth="1"/>
    <col min="15622" max="15622" width="0.375" style="29" customWidth="1"/>
    <col min="15623" max="15623" width="12.375" style="29" bestFit="1" customWidth="1"/>
    <col min="15624" max="15870" width="9.375" style="29"/>
    <col min="15871" max="15871" width="12.375" style="29" customWidth="1"/>
    <col min="15872" max="15872" width="34.375" style="29" customWidth="1"/>
    <col min="15873" max="15873" width="2.375" style="29" customWidth="1"/>
    <col min="15874" max="15875" width="8.375" style="29" customWidth="1"/>
    <col min="15876" max="15877" width="17.375" style="29" customWidth="1"/>
    <col min="15878" max="15878" width="0.375" style="29" customWidth="1"/>
    <col min="15879" max="15879" width="12.375" style="29" bestFit="1" customWidth="1"/>
    <col min="15880" max="16126" width="9.375" style="29"/>
    <col min="16127" max="16127" width="12.375" style="29" customWidth="1"/>
    <col min="16128" max="16128" width="34.375" style="29" customWidth="1"/>
    <col min="16129" max="16129" width="2.375" style="29" customWidth="1"/>
    <col min="16130" max="16131" width="8.375" style="29" customWidth="1"/>
    <col min="16132" max="16133" width="17.375" style="29" customWidth="1"/>
    <col min="16134" max="16134" width="0.375" style="29" customWidth="1"/>
    <col min="16135" max="16135" width="12.375" style="29" bestFit="1" customWidth="1"/>
    <col min="16136" max="16384" width="9.375" style="29"/>
  </cols>
  <sheetData>
    <row r="1" spans="1:16" x14ac:dyDescent="0.2">
      <c r="B1" s="49" t="str">
        <f>'المركز المالي'!B1</f>
        <v>شركة المقاييس الحيوية للتجارة</v>
      </c>
      <c r="C1" s="49"/>
      <c r="D1" s="49"/>
      <c r="E1" s="49"/>
      <c r="F1" s="49"/>
      <c r="G1" s="49"/>
      <c r="H1" s="49"/>
      <c r="I1" s="49"/>
      <c r="J1" s="49"/>
    </row>
    <row r="2" spans="1:16" x14ac:dyDescent="0.2">
      <c r="B2" s="71" t="s">
        <v>149</v>
      </c>
      <c r="C2" s="49"/>
      <c r="D2" s="49"/>
      <c r="E2" s="49"/>
      <c r="F2" s="49"/>
      <c r="G2" s="49"/>
      <c r="H2" s="49"/>
      <c r="I2" s="49"/>
      <c r="J2" s="49"/>
    </row>
    <row r="3" spans="1:16" x14ac:dyDescent="0.2">
      <c r="B3" s="166" t="s">
        <v>222</v>
      </c>
      <c r="C3" s="166"/>
      <c r="D3" s="166"/>
      <c r="E3" s="166"/>
      <c r="F3" s="166"/>
      <c r="G3" s="166"/>
      <c r="H3" s="29"/>
      <c r="I3" s="166"/>
      <c r="J3" s="166"/>
    </row>
    <row r="4" spans="1:16" x14ac:dyDescent="0.2">
      <c r="B4" s="48" t="s">
        <v>22</v>
      </c>
      <c r="C4" s="30"/>
      <c r="D4" s="30"/>
      <c r="E4" s="30"/>
      <c r="F4" s="30"/>
      <c r="G4" s="30"/>
      <c r="H4" s="30"/>
      <c r="I4" s="30"/>
      <c r="J4" s="30"/>
      <c r="K4" s="47"/>
    </row>
    <row r="5" spans="1:16" s="125" customFormat="1" x14ac:dyDescent="0.2">
      <c r="A5" s="122"/>
      <c r="B5" s="21"/>
      <c r="C5" s="21"/>
      <c r="D5" s="21"/>
      <c r="E5" s="123"/>
      <c r="F5" s="124"/>
      <c r="G5" s="64"/>
      <c r="H5" s="21"/>
      <c r="I5" s="21"/>
      <c r="J5" s="21"/>
    </row>
    <row r="6" spans="1:16" s="154" customFormat="1" ht="40.5" x14ac:dyDescent="0.5">
      <c r="A6" s="149"/>
      <c r="B6" s="150" t="s">
        <v>142</v>
      </c>
      <c r="C6" s="151" t="s">
        <v>79</v>
      </c>
      <c r="D6" s="152"/>
      <c r="E6" s="151" t="s">
        <v>187</v>
      </c>
      <c r="F6" s="153"/>
      <c r="G6" s="151" t="s">
        <v>188</v>
      </c>
      <c r="H6" s="152"/>
      <c r="I6" s="151" t="s">
        <v>100</v>
      </c>
      <c r="J6" s="152"/>
      <c r="K6" s="151" t="s">
        <v>32</v>
      </c>
    </row>
    <row r="7" spans="1:16" ht="33" customHeight="1" x14ac:dyDescent="0.2">
      <c r="B7" s="70" t="s">
        <v>37</v>
      </c>
      <c r="C7" s="106"/>
      <c r="D7" s="106"/>
      <c r="E7" s="106"/>
      <c r="F7" s="61"/>
      <c r="G7" s="106"/>
      <c r="H7" s="106"/>
      <c r="I7" s="106"/>
      <c r="J7" s="106"/>
      <c r="K7" s="106"/>
    </row>
    <row r="8" spans="1:16" ht="33" customHeight="1" x14ac:dyDescent="0.2">
      <c r="A8" s="71" t="s">
        <v>80</v>
      </c>
      <c r="B8" s="173" t="s">
        <v>210</v>
      </c>
      <c r="C8" s="17">
        <v>7175</v>
      </c>
      <c r="D8" s="17"/>
      <c r="E8" s="17">
        <v>111103</v>
      </c>
      <c r="F8" s="18"/>
      <c r="G8" s="17">
        <v>271835</v>
      </c>
      <c r="H8" s="17"/>
      <c r="I8" s="17">
        <v>328898</v>
      </c>
      <c r="J8" s="17"/>
      <c r="K8" s="24">
        <f>SUM(C8:J8)</f>
        <v>719011</v>
      </c>
    </row>
    <row r="9" spans="1:16" hidden="1" x14ac:dyDescent="0.2">
      <c r="B9" s="173" t="s">
        <v>33</v>
      </c>
      <c r="C9" s="17" t="e">
        <f>SUMIF(#REF!,'9'!C6,#REF!)</f>
        <v>#REF!</v>
      </c>
      <c r="D9" s="17"/>
      <c r="E9" s="17" t="e">
        <f>SUMIF(#REF!,'9'!E6,#REF!)</f>
        <v>#REF!</v>
      </c>
      <c r="F9" s="18"/>
      <c r="G9" s="17" t="e">
        <f>SUMIF(#REF!,'9'!G6,#REF!)</f>
        <v>#REF!</v>
      </c>
      <c r="H9" s="17"/>
      <c r="I9" s="17" t="e">
        <f>SUMIF(#REF!,'9'!I6,#REF!)</f>
        <v>#REF!</v>
      </c>
      <c r="J9" s="17"/>
      <c r="K9" s="24" t="e">
        <f>SUM(C9:J9)</f>
        <v>#REF!</v>
      </c>
    </row>
    <row r="10" spans="1:16" hidden="1" x14ac:dyDescent="0.2">
      <c r="B10" s="173" t="s">
        <v>34</v>
      </c>
      <c r="C10" s="17" t="e">
        <f>-SUMIF(#REF!,'9'!C6,#REF!)</f>
        <v>#REF!</v>
      </c>
      <c r="D10" s="17"/>
      <c r="E10" s="17" t="e">
        <f>-SUMIF(#REF!,'9'!E6,#REF!)</f>
        <v>#REF!</v>
      </c>
      <c r="F10" s="18"/>
      <c r="G10" s="17" t="e">
        <f>-SUMIF(#REF!,'9'!G6,#REF!)</f>
        <v>#REF!</v>
      </c>
      <c r="H10" s="17"/>
      <c r="I10" s="17" t="e">
        <f>-SUMIF(#REF!,'9'!I6,#REF!)</f>
        <v>#REF!</v>
      </c>
      <c r="J10" s="17"/>
      <c r="K10" s="24" t="e">
        <f>SUM(C10:J10)</f>
        <v>#REF!</v>
      </c>
    </row>
    <row r="11" spans="1:16" x14ac:dyDescent="0.2">
      <c r="B11" s="198" t="s">
        <v>215</v>
      </c>
      <c r="C11" s="17">
        <v>0</v>
      </c>
      <c r="D11" s="17"/>
      <c r="E11" s="17">
        <v>14595</v>
      </c>
      <c r="F11" s="18"/>
      <c r="G11" s="17">
        <v>50268</v>
      </c>
      <c r="H11" s="17"/>
      <c r="I11" s="17">
        <v>0</v>
      </c>
      <c r="J11" s="17"/>
      <c r="K11" s="24">
        <f>SUM(C11:I11)</f>
        <v>64863</v>
      </c>
    </row>
    <row r="12" spans="1:16" ht="30.75" customHeight="1" x14ac:dyDescent="0.2">
      <c r="B12" s="173" t="s">
        <v>211</v>
      </c>
      <c r="C12" s="23">
        <f>C8+C11</f>
        <v>7175</v>
      </c>
      <c r="D12" s="17"/>
      <c r="E12" s="23">
        <f>E8+E11</f>
        <v>125698</v>
      </c>
      <c r="F12" s="28"/>
      <c r="G12" s="23">
        <f>G8+G11</f>
        <v>322103</v>
      </c>
      <c r="H12" s="17"/>
      <c r="I12" s="23">
        <f>I8+I11</f>
        <v>328898</v>
      </c>
      <c r="J12" s="17"/>
      <c r="K12" s="23">
        <f>K8+K11</f>
        <v>783874</v>
      </c>
    </row>
    <row r="13" spans="1:16" ht="30.75" customHeight="1" x14ac:dyDescent="0.5">
      <c r="B13" s="70" t="s">
        <v>35</v>
      </c>
      <c r="C13" s="17"/>
      <c r="D13" s="17"/>
      <c r="E13" s="17"/>
      <c r="F13" s="18"/>
      <c r="G13" s="17"/>
      <c r="H13" s="17"/>
      <c r="I13" s="17"/>
      <c r="J13" s="17"/>
      <c r="K13" s="24"/>
      <c r="O13" s="133"/>
      <c r="P13" s="133"/>
    </row>
    <row r="14" spans="1:16" ht="30.75" customHeight="1" x14ac:dyDescent="0.5">
      <c r="B14" s="173" t="s">
        <v>210</v>
      </c>
      <c r="C14" s="17">
        <v>7175</v>
      </c>
      <c r="D14" s="17"/>
      <c r="E14" s="17">
        <v>97601</v>
      </c>
      <c r="F14" s="18"/>
      <c r="G14" s="17">
        <v>194447</v>
      </c>
      <c r="H14" s="17"/>
      <c r="I14" s="17">
        <v>287786</v>
      </c>
      <c r="J14" s="17"/>
      <c r="K14" s="24">
        <f>SUM(C14:J14)</f>
        <v>587009</v>
      </c>
      <c r="O14" s="133"/>
      <c r="P14" s="133"/>
    </row>
    <row r="15" spans="1:16" ht="30" customHeight="1" x14ac:dyDescent="0.2">
      <c r="B15" s="190" t="s">
        <v>33</v>
      </c>
      <c r="C15" s="17">
        <v>0</v>
      </c>
      <c r="D15" s="17"/>
      <c r="E15" s="17">
        <v>13748</v>
      </c>
      <c r="F15" s="18"/>
      <c r="G15" s="17">
        <v>49827</v>
      </c>
      <c r="H15" s="17"/>
      <c r="I15" s="17">
        <v>41112</v>
      </c>
      <c r="J15" s="17"/>
      <c r="K15" s="24">
        <f>SUM(C15:J15)</f>
        <v>104687</v>
      </c>
    </row>
    <row r="16" spans="1:16" hidden="1" x14ac:dyDescent="0.2">
      <c r="B16" s="173" t="s">
        <v>34</v>
      </c>
      <c r="C16" s="17" t="e">
        <f>-SUMIF(#REF!,'9'!C6&amp;" - "&amp;'9'!$B$15,#REF!)</f>
        <v>#REF!</v>
      </c>
      <c r="D16" s="17"/>
      <c r="E16" s="17" t="e">
        <f>-SUMIF(#REF!,'9'!E6&amp;" - "&amp;'9'!$B$15,#REF!)</f>
        <v>#REF!</v>
      </c>
      <c r="F16" s="18"/>
      <c r="G16" s="17" t="e">
        <f>-SUMIF(#REF!,'9'!G6&amp;" - "&amp;'9'!$B$15,#REF!)</f>
        <v>#REF!</v>
      </c>
      <c r="H16" s="17"/>
      <c r="I16" s="17" t="e">
        <f>-SUMIF(#REF!,'9'!I6&amp;" - "&amp;'9'!$B$15,#REF!)</f>
        <v>#REF!</v>
      </c>
      <c r="J16" s="17"/>
      <c r="K16" s="24" t="e">
        <f>SUM(C16:J16)</f>
        <v>#REF!</v>
      </c>
    </row>
    <row r="17" spans="2:14" ht="28.5" customHeight="1" x14ac:dyDescent="0.2">
      <c r="B17" s="173" t="s">
        <v>211</v>
      </c>
      <c r="C17" s="23">
        <f>C14+C15</f>
        <v>7175</v>
      </c>
      <c r="D17" s="17"/>
      <c r="E17" s="23">
        <f>E14+E15</f>
        <v>111349</v>
      </c>
      <c r="F17" s="28"/>
      <c r="G17" s="23">
        <f>G14+G15</f>
        <v>244274</v>
      </c>
      <c r="H17" s="17"/>
      <c r="I17" s="23">
        <f>I14+I15</f>
        <v>328898</v>
      </c>
      <c r="J17" s="17"/>
      <c r="K17" s="23">
        <f>K14+K15</f>
        <v>691696</v>
      </c>
      <c r="N17" s="39"/>
    </row>
    <row r="18" spans="2:14" ht="29.25" customHeight="1" x14ac:dyDescent="0.2">
      <c r="B18" s="70" t="s">
        <v>36</v>
      </c>
      <c r="C18" s="17"/>
      <c r="D18" s="17"/>
      <c r="E18" s="17"/>
      <c r="F18" s="18"/>
      <c r="G18" s="17"/>
      <c r="H18" s="17"/>
      <c r="I18" s="17"/>
      <c r="J18" s="17"/>
    </row>
    <row r="19" spans="2:14" ht="29.25" customHeight="1" thickBot="1" x14ac:dyDescent="0.25">
      <c r="B19" s="105" t="s">
        <v>212</v>
      </c>
      <c r="C19" s="20">
        <f>C12-C17</f>
        <v>0</v>
      </c>
      <c r="D19" s="28"/>
      <c r="E19" s="20">
        <f>E12-E17</f>
        <v>14349</v>
      </c>
      <c r="F19" s="28"/>
      <c r="G19" s="20">
        <f>G12-G17</f>
        <v>77829</v>
      </c>
      <c r="H19" s="28"/>
      <c r="I19" s="20">
        <f>I12-I17</f>
        <v>0</v>
      </c>
      <c r="J19" s="28"/>
      <c r="K19" s="24">
        <f>SUM(C19:J19)</f>
        <v>92178</v>
      </c>
    </row>
    <row r="20" spans="2:14" ht="29.25" customHeight="1" thickTop="1" x14ac:dyDescent="0.2">
      <c r="B20" s="105" t="s">
        <v>213</v>
      </c>
      <c r="C20" s="109">
        <f>C8-C14</f>
        <v>0</v>
      </c>
      <c r="D20" s="18"/>
      <c r="E20" s="109">
        <f>E8-E14</f>
        <v>13502</v>
      </c>
      <c r="F20" s="18"/>
      <c r="G20" s="109">
        <f>G8-G14</f>
        <v>77388</v>
      </c>
      <c r="H20" s="18"/>
      <c r="I20" s="109">
        <f>I8-I14</f>
        <v>41112</v>
      </c>
      <c r="J20" s="18"/>
      <c r="K20" s="110">
        <f>SUM(C20:J20)</f>
        <v>132002</v>
      </c>
    </row>
    <row r="21" spans="2:14" x14ac:dyDescent="0.2">
      <c r="B21" s="105"/>
      <c r="C21" s="18"/>
      <c r="D21" s="18"/>
      <c r="E21" s="18"/>
      <c r="F21" s="18"/>
      <c r="G21" s="18"/>
      <c r="H21" s="18"/>
      <c r="I21" s="18"/>
      <c r="J21" s="18"/>
      <c r="K21" s="28"/>
    </row>
    <row r="22" spans="2:14" x14ac:dyDescent="0.2">
      <c r="B22" s="216">
        <v>18</v>
      </c>
      <c r="C22" s="216"/>
      <c r="D22" s="216"/>
      <c r="E22" s="216"/>
      <c r="F22" s="216"/>
      <c r="G22" s="216"/>
      <c r="H22" s="216"/>
      <c r="I22" s="216"/>
      <c r="J22" s="216"/>
      <c r="K22" s="216"/>
    </row>
    <row r="23" spans="2:14" x14ac:dyDescent="0.2">
      <c r="B23" s="207"/>
      <c r="C23" s="207"/>
      <c r="D23" s="207"/>
      <c r="E23" s="207"/>
      <c r="F23" s="207"/>
      <c r="G23" s="207"/>
      <c r="H23" s="207"/>
      <c r="I23" s="207"/>
      <c r="J23" s="207"/>
      <c r="K23" s="207"/>
    </row>
  </sheetData>
  <mergeCells count="1">
    <mergeCell ref="B22:K23"/>
  </mergeCells>
  <pageMargins left="0.31496062992125984" right="1.0629921259842521" top="0.62992125984251968" bottom="0"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70C0"/>
  </sheetPr>
  <dimension ref="B1:K38"/>
  <sheetViews>
    <sheetView rightToLeft="1" topLeftCell="A25" zoomScale="90" zoomScaleNormal="90" zoomScaleSheetLayoutView="100" zoomScalePageLayoutView="90" workbookViewId="0">
      <selection activeCell="A36" sqref="A36:XFD36"/>
    </sheetView>
  </sheetViews>
  <sheetFormatPr defaultColWidth="9.375" defaultRowHeight="20.25" x14ac:dyDescent="0.2"/>
  <cols>
    <col min="1" max="1" width="1.25" style="72" customWidth="1"/>
    <col min="2" max="2" width="45.25" style="72" customWidth="1"/>
    <col min="3" max="3" width="1.25" style="81" customWidth="1"/>
    <col min="4" max="4" width="16.25" style="81" customWidth="1"/>
    <col min="5" max="5" width="1.875" style="81" customWidth="1"/>
    <col min="6" max="6" width="15.875" style="72" customWidth="1"/>
    <col min="7" max="7" width="1.25" style="81" customWidth="1"/>
    <col min="8" max="8" width="1.25" style="72" customWidth="1"/>
    <col min="9" max="9" width="9.375" style="72"/>
    <col min="10" max="11" width="12.375" style="72" bestFit="1" customWidth="1"/>
    <col min="12" max="16384" width="9.375" style="72"/>
  </cols>
  <sheetData>
    <row r="1" spans="2:11" s="29" customFormat="1" x14ac:dyDescent="0.2">
      <c r="B1" s="49" t="str">
        <f>'المركز المالي'!B1</f>
        <v>شركة المقاييس الحيوية للتجارة</v>
      </c>
      <c r="C1" s="49"/>
      <c r="D1" s="49"/>
      <c r="E1" s="49"/>
      <c r="F1" s="49"/>
      <c r="G1" s="49"/>
      <c r="H1" s="49"/>
      <c r="I1" s="49"/>
      <c r="J1" s="49"/>
      <c r="K1" s="49"/>
    </row>
    <row r="2" spans="2:11" s="29" customFormat="1" x14ac:dyDescent="0.2">
      <c r="B2" s="167" t="str">
        <f>'المركز المالي'!B2</f>
        <v>شركة ذات مسئولية محدودة</v>
      </c>
      <c r="C2" s="166"/>
      <c r="D2" s="193"/>
      <c r="E2" s="193"/>
      <c r="F2" s="166"/>
      <c r="G2" s="166"/>
      <c r="H2" s="166"/>
      <c r="I2" s="166"/>
      <c r="J2" s="166"/>
    </row>
    <row r="3" spans="2:11" s="29" customFormat="1" x14ac:dyDescent="0.2">
      <c r="B3" s="166" t="s">
        <v>222</v>
      </c>
      <c r="H3" s="166"/>
      <c r="I3" s="166"/>
      <c r="J3" s="166"/>
      <c r="K3" s="166"/>
    </row>
    <row r="4" spans="2:11" s="29" customFormat="1" x14ac:dyDescent="0.2">
      <c r="B4" s="48" t="s">
        <v>22</v>
      </c>
      <c r="C4" s="30"/>
      <c r="D4" s="30"/>
      <c r="E4" s="30"/>
      <c r="F4" s="30"/>
      <c r="G4" s="30"/>
      <c r="H4" s="166"/>
      <c r="I4" s="166"/>
      <c r="J4" s="166"/>
      <c r="K4" s="166"/>
    </row>
    <row r="5" spans="2:11" x14ac:dyDescent="0.2">
      <c r="B5" s="166"/>
      <c r="C5" s="73"/>
      <c r="D5" s="73"/>
      <c r="E5" s="73"/>
      <c r="F5" s="74"/>
      <c r="G5" s="73"/>
      <c r="H5" s="73"/>
      <c r="I5" s="73"/>
    </row>
    <row r="6" spans="2:11" x14ac:dyDescent="0.2">
      <c r="B6" s="105" t="s">
        <v>152</v>
      </c>
      <c r="C6" s="61"/>
      <c r="D6" s="22" t="s">
        <v>209</v>
      </c>
      <c r="E6" s="61"/>
      <c r="F6" s="22" t="s">
        <v>185</v>
      </c>
      <c r="G6" s="61"/>
    </row>
    <row r="7" spans="2:11" x14ac:dyDescent="0.2">
      <c r="B7" s="65" t="s">
        <v>67</v>
      </c>
      <c r="C7" s="61"/>
      <c r="D7" s="17">
        <v>291951</v>
      </c>
      <c r="E7" s="61"/>
      <c r="F7" s="17">
        <v>239152</v>
      </c>
      <c r="G7" s="61"/>
    </row>
    <row r="8" spans="2:11" s="75" customFormat="1" x14ac:dyDescent="0.2">
      <c r="B8" s="65" t="s">
        <v>184</v>
      </c>
      <c r="C8" s="17"/>
      <c r="D8" s="17">
        <v>2155875</v>
      </c>
      <c r="E8" s="17"/>
      <c r="F8" s="17">
        <v>1775466</v>
      </c>
      <c r="G8" s="17"/>
    </row>
    <row r="9" spans="2:11" s="29" customFormat="1" x14ac:dyDescent="0.2">
      <c r="B9" s="66" t="s">
        <v>68</v>
      </c>
      <c r="C9" s="18"/>
      <c r="D9" s="17">
        <v>418782</v>
      </c>
      <c r="E9" s="18"/>
      <c r="F9" s="17">
        <v>394676</v>
      </c>
      <c r="G9" s="18"/>
    </row>
    <row r="10" spans="2:11" s="75" customFormat="1" x14ac:dyDescent="0.2">
      <c r="B10" s="65" t="s">
        <v>179</v>
      </c>
      <c r="C10" s="17"/>
      <c r="D10" s="17">
        <v>0</v>
      </c>
      <c r="E10" s="17"/>
      <c r="F10" s="17">
        <v>273</v>
      </c>
      <c r="G10" s="17"/>
    </row>
    <row r="11" spans="2:11" s="75" customFormat="1" x14ac:dyDescent="0.2">
      <c r="B11" s="65" t="s">
        <v>130</v>
      </c>
      <c r="C11" s="17"/>
      <c r="D11" s="63">
        <f>D18</f>
        <v>396030</v>
      </c>
      <c r="E11" s="17"/>
      <c r="F11" s="63">
        <v>199397</v>
      </c>
      <c r="G11" s="17"/>
    </row>
    <row r="12" spans="2:11" s="75" customFormat="1" ht="21" thickBot="1" x14ac:dyDescent="0.25">
      <c r="B12" s="173"/>
      <c r="C12" s="17"/>
      <c r="D12" s="20">
        <f>SUM(D7:D11)</f>
        <v>3262638</v>
      </c>
      <c r="E12" s="17"/>
      <c r="F12" s="20">
        <f>SUM(F7:F11)</f>
        <v>2608964</v>
      </c>
      <c r="G12" s="17"/>
    </row>
    <row r="13" spans="2:11" s="75" customFormat="1" ht="21" thickTop="1" x14ac:dyDescent="0.2">
      <c r="B13" s="76"/>
      <c r="C13" s="77"/>
      <c r="D13" s="78"/>
      <c r="E13" s="77"/>
      <c r="F13" s="78"/>
      <c r="G13" s="77"/>
    </row>
    <row r="14" spans="2:11" s="80" customFormat="1" x14ac:dyDescent="0.2">
      <c r="B14" s="105" t="s">
        <v>143</v>
      </c>
      <c r="C14" s="61"/>
      <c r="D14" s="22" t="s">
        <v>209</v>
      </c>
      <c r="E14" s="61"/>
      <c r="F14" s="22" t="s">
        <v>185</v>
      </c>
      <c r="G14" s="61"/>
      <c r="H14" s="79"/>
      <c r="I14" s="79"/>
    </row>
    <row r="15" spans="2:11" s="80" customFormat="1" x14ac:dyDescent="0.2">
      <c r="B15" s="65" t="s">
        <v>81</v>
      </c>
      <c r="C15" s="61"/>
      <c r="D15" s="17">
        <v>282852</v>
      </c>
      <c r="E15" s="61"/>
      <c r="F15" s="17">
        <v>112061</v>
      </c>
      <c r="G15" s="17"/>
      <c r="H15" s="79"/>
      <c r="I15" s="79"/>
    </row>
    <row r="16" spans="2:11" s="80" customFormat="1" x14ac:dyDescent="0.2">
      <c r="B16" s="65" t="s">
        <v>82</v>
      </c>
      <c r="C16" s="61"/>
      <c r="D16" s="17">
        <v>44749</v>
      </c>
      <c r="E16" s="61"/>
      <c r="F16" s="17">
        <v>33662</v>
      </c>
      <c r="G16" s="17"/>
      <c r="H16" s="79"/>
      <c r="I16" s="79"/>
    </row>
    <row r="17" spans="2:10" s="80" customFormat="1" x14ac:dyDescent="0.2">
      <c r="B17" s="65" t="s">
        <v>83</v>
      </c>
      <c r="C17" s="61"/>
      <c r="D17" s="17">
        <v>68429</v>
      </c>
      <c r="E17" s="61"/>
      <c r="F17" s="17">
        <v>53674</v>
      </c>
      <c r="G17" s="17"/>
      <c r="H17" s="79"/>
      <c r="I17" s="79"/>
    </row>
    <row r="18" spans="2:10" s="80" customFormat="1" ht="21" thickBot="1" x14ac:dyDescent="0.25">
      <c r="B18" s="173"/>
      <c r="C18" s="24"/>
      <c r="D18" s="68">
        <f>SUM(D15:D17)</f>
        <v>396030</v>
      </c>
      <c r="E18" s="24"/>
      <c r="F18" s="68">
        <f>SUM(F15:F17)</f>
        <v>199397</v>
      </c>
      <c r="G18" s="24"/>
      <c r="H18" s="79"/>
      <c r="I18" s="79"/>
    </row>
    <row r="19" spans="2:10" s="80" customFormat="1" ht="21" thickTop="1" x14ac:dyDescent="0.2">
      <c r="C19" s="61"/>
      <c r="D19" s="62"/>
      <c r="E19" s="61"/>
      <c r="F19" s="62"/>
      <c r="G19" s="79"/>
    </row>
    <row r="20" spans="2:10" s="75" customFormat="1" x14ac:dyDescent="0.2">
      <c r="B20" s="105" t="s">
        <v>153</v>
      </c>
      <c r="C20" s="70"/>
      <c r="D20" s="22" t="s">
        <v>209</v>
      </c>
      <c r="E20" s="70"/>
      <c r="F20" s="22" t="s">
        <v>185</v>
      </c>
      <c r="G20" s="106"/>
    </row>
    <row r="21" spans="2:10" s="75" customFormat="1" x14ac:dyDescent="0.2">
      <c r="B21" s="105" t="s">
        <v>48</v>
      </c>
      <c r="C21" s="105"/>
      <c r="D21" s="28"/>
      <c r="E21" s="105"/>
      <c r="F21" s="28"/>
      <c r="G21" s="17"/>
    </row>
    <row r="22" spans="2:10" s="75" customFormat="1" x14ac:dyDescent="0.2">
      <c r="B22" s="173" t="s">
        <v>49</v>
      </c>
      <c r="C22" s="173"/>
      <c r="D22" s="18">
        <v>6230810</v>
      </c>
      <c r="E22" s="197"/>
      <c r="F22" s="18">
        <v>3995973</v>
      </c>
      <c r="G22" s="77"/>
    </row>
    <row r="23" spans="2:10" s="75" customFormat="1" x14ac:dyDescent="0.2">
      <c r="B23" s="173" t="s">
        <v>50</v>
      </c>
      <c r="C23" s="173"/>
      <c r="D23" s="18">
        <f>الزكاة!H12</f>
        <v>969243</v>
      </c>
      <c r="E23" s="197"/>
      <c r="F23" s="18">
        <v>1391190</v>
      </c>
      <c r="G23" s="83"/>
      <c r="J23" s="121"/>
    </row>
    <row r="24" spans="2:10" s="75" customFormat="1" x14ac:dyDescent="0.2">
      <c r="B24" s="173" t="s">
        <v>51</v>
      </c>
      <c r="C24" s="173"/>
      <c r="D24" s="155">
        <v>-92178</v>
      </c>
      <c r="E24" s="197"/>
      <c r="F24" s="155">
        <v>-132002</v>
      </c>
      <c r="G24" s="84"/>
      <c r="J24" s="121"/>
    </row>
    <row r="25" spans="2:10" x14ac:dyDescent="0.2">
      <c r="B25" s="85" t="s">
        <v>52</v>
      </c>
      <c r="C25" s="85"/>
      <c r="D25" s="162">
        <f>SUM(D22:D24)</f>
        <v>7107875</v>
      </c>
      <c r="E25" s="85"/>
      <c r="F25" s="162">
        <f>SUM(F22:F24)</f>
        <v>5255161</v>
      </c>
    </row>
    <row r="26" spans="2:10" s="75" customFormat="1" ht="26.45" customHeight="1" thickBot="1" x14ac:dyDescent="0.25">
      <c r="B26" s="101" t="s">
        <v>225</v>
      </c>
      <c r="C26" s="143"/>
      <c r="D26" s="68">
        <f>ROUND(D25*2.5%*365/354,0)</f>
        <v>183219</v>
      </c>
      <c r="E26" s="143"/>
      <c r="F26" s="68">
        <f>'10-11'!F30</f>
        <v>131379</v>
      </c>
    </row>
    <row r="27" spans="2:10" s="75" customFormat="1" ht="7.15" customHeight="1" thickTop="1" x14ac:dyDescent="0.2">
      <c r="B27" s="143"/>
      <c r="C27" s="143"/>
      <c r="D27" s="134"/>
      <c r="E27" s="143"/>
      <c r="F27" s="134"/>
    </row>
    <row r="28" spans="2:10" s="75" customFormat="1" x14ac:dyDescent="0.2">
      <c r="B28" s="105" t="s">
        <v>53</v>
      </c>
      <c r="C28" s="143"/>
      <c r="D28" s="22" t="s">
        <v>209</v>
      </c>
      <c r="E28" s="143"/>
      <c r="F28" s="22" t="s">
        <v>185</v>
      </c>
      <c r="G28" s="106"/>
    </row>
    <row r="29" spans="2:10" s="75" customFormat="1" x14ac:dyDescent="0.2">
      <c r="B29" s="173" t="s">
        <v>202</v>
      </c>
      <c r="C29" s="143"/>
      <c r="D29" s="18">
        <v>131379</v>
      </c>
      <c r="E29" s="143"/>
      <c r="F29" s="18">
        <v>109072</v>
      </c>
      <c r="G29" s="77"/>
    </row>
    <row r="30" spans="2:10" s="75" customFormat="1" x14ac:dyDescent="0.2">
      <c r="B30" s="173" t="s">
        <v>201</v>
      </c>
      <c r="C30" s="143"/>
      <c r="D30" s="18">
        <f>D26</f>
        <v>183219</v>
      </c>
      <c r="E30" s="143"/>
      <c r="F30" s="18">
        <v>131379</v>
      </c>
      <c r="G30" s="83"/>
    </row>
    <row r="31" spans="2:10" s="75" customFormat="1" x14ac:dyDescent="0.2">
      <c r="B31" s="173" t="s">
        <v>203</v>
      </c>
      <c r="C31" s="143"/>
      <c r="D31" s="18">
        <v>-131379</v>
      </c>
      <c r="E31" s="143"/>
      <c r="F31" s="18">
        <v>-109072</v>
      </c>
      <c r="G31" s="84"/>
    </row>
    <row r="32" spans="2:10" s="75" customFormat="1" ht="21" thickBot="1" x14ac:dyDescent="0.25">
      <c r="B32" s="143"/>
      <c r="C32" s="143"/>
      <c r="D32" s="119">
        <f>SUM(D29:D31)</f>
        <v>183219</v>
      </c>
      <c r="E32" s="143"/>
      <c r="F32" s="119">
        <f>SUM(F29:F31)</f>
        <v>131379</v>
      </c>
      <c r="G32" s="81"/>
    </row>
    <row r="33" spans="2:8" s="75" customFormat="1" ht="21" thickTop="1" x14ac:dyDescent="0.2">
      <c r="B33" s="143"/>
      <c r="C33" s="143"/>
      <c r="D33" s="143"/>
      <c r="E33" s="143"/>
      <c r="F33" s="189"/>
      <c r="G33" s="81"/>
    </row>
    <row r="34" spans="2:8" s="75" customFormat="1" x14ac:dyDescent="0.2">
      <c r="B34" s="86" t="s">
        <v>55</v>
      </c>
      <c r="C34" s="143"/>
      <c r="D34" s="143"/>
      <c r="E34" s="143"/>
    </row>
    <row r="35" spans="2:8" s="75" customFormat="1" ht="48" customHeight="1" x14ac:dyDescent="0.2">
      <c r="B35" s="226" t="s">
        <v>208</v>
      </c>
      <c r="C35" s="226"/>
      <c r="D35" s="226"/>
      <c r="E35" s="226"/>
      <c r="F35" s="226"/>
      <c r="G35" s="226"/>
    </row>
    <row r="36" spans="2:8" s="75" customFormat="1" ht="33.75" customHeight="1" x14ac:dyDescent="0.2">
      <c r="B36" s="183"/>
      <c r="C36" s="183"/>
      <c r="D36" s="196"/>
      <c r="E36" s="196"/>
      <c r="F36" s="183"/>
      <c r="G36" s="183"/>
    </row>
    <row r="37" spans="2:8" s="29" customFormat="1" x14ac:dyDescent="0.2">
      <c r="B37" s="216">
        <v>19</v>
      </c>
      <c r="C37" s="216"/>
      <c r="D37" s="216"/>
      <c r="E37" s="216"/>
      <c r="F37" s="216"/>
      <c r="G37" s="216"/>
      <c r="H37" s="82"/>
    </row>
    <row r="38" spans="2:8" x14ac:dyDescent="0.2">
      <c r="B38" s="207"/>
      <c r="C38" s="207"/>
      <c r="D38" s="207"/>
      <c r="E38" s="207"/>
      <c r="F38" s="207"/>
      <c r="G38" s="207"/>
    </row>
  </sheetData>
  <customSheetViews>
    <customSheetView guid="{C4C54333-0C8B-484B-8210-F3D7E510C081}" scale="175" showGridLines="0" topLeftCell="A3">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2">
    <mergeCell ref="B35:G35"/>
    <mergeCell ref="B37:G38"/>
  </mergeCells>
  <printOptions horizontalCentered="1"/>
  <pageMargins left="0.47244094488188981" right="0.73" top="0.62992125984251968" bottom="0" header="0" footer="0"/>
  <pageSetup paperSize="9" scale="95" firstPageNumber="5" orientation="portrait" useFirstPageNumber="1" r:id="rId2"/>
  <headerFooter alignWithMargins="0"/>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B1:N30"/>
  <sheetViews>
    <sheetView rightToLeft="1" view="pageLayout" topLeftCell="A10" zoomScaleNormal="90" zoomScaleSheetLayoutView="100" workbookViewId="0">
      <selection activeCell="O18" sqref="O18"/>
    </sheetView>
  </sheetViews>
  <sheetFormatPr defaultColWidth="9.375" defaultRowHeight="20.25" x14ac:dyDescent="0.2"/>
  <cols>
    <col min="1" max="1" width="1.75" style="72" customWidth="1"/>
    <col min="2" max="2" width="26.375" style="72" customWidth="1"/>
    <col min="3" max="3" width="1.75" style="81" customWidth="1"/>
    <col min="4" max="4" width="10.25" style="81" bestFit="1" customWidth="1"/>
    <col min="5" max="5" width="1.75" style="81" customWidth="1"/>
    <col min="6" max="6" width="9.375" style="81" bestFit="1" customWidth="1"/>
    <col min="7" max="7" width="1.75" style="81" customWidth="1"/>
    <col min="8" max="8" width="12.25" style="72" bestFit="1" customWidth="1"/>
    <col min="9" max="9" width="1.75" style="81" customWidth="1"/>
    <col min="10" max="10" width="12.25" style="72" bestFit="1" customWidth="1"/>
    <col min="11" max="11" width="1.75" style="72" customWidth="1"/>
    <col min="12" max="12" width="9.375" style="72"/>
    <col min="13" max="14" width="12.375" style="72" bestFit="1" customWidth="1"/>
    <col min="15" max="16384" width="9.375" style="72"/>
  </cols>
  <sheetData>
    <row r="1" spans="2:14" s="29" customFormat="1" x14ac:dyDescent="0.2">
      <c r="B1" s="49" t="str">
        <f>'المركز المالي'!B1</f>
        <v>شركة المقاييس الحيوية للتجارة</v>
      </c>
      <c r="C1" s="49"/>
      <c r="D1" s="49"/>
      <c r="E1" s="49"/>
      <c r="F1" s="49"/>
      <c r="G1" s="49"/>
      <c r="H1" s="49"/>
      <c r="I1" s="49"/>
      <c r="J1" s="49"/>
      <c r="K1" s="49"/>
      <c r="L1" s="49"/>
      <c r="M1" s="49"/>
      <c r="N1" s="49"/>
    </row>
    <row r="2" spans="2:14" s="29" customFormat="1" x14ac:dyDescent="0.2">
      <c r="B2" s="167" t="str">
        <f>'المركز المالي'!B2</f>
        <v>شركة ذات مسئولية محدودة</v>
      </c>
      <c r="C2" s="166"/>
      <c r="D2" s="175"/>
      <c r="E2" s="175"/>
      <c r="F2" s="175"/>
      <c r="G2" s="175"/>
      <c r="H2" s="166"/>
      <c r="I2" s="166"/>
      <c r="J2" s="166"/>
      <c r="K2" s="166"/>
      <c r="L2" s="166"/>
      <c r="M2" s="166"/>
    </row>
    <row r="3" spans="2:14" s="29" customFormat="1" x14ac:dyDescent="0.2">
      <c r="B3" s="166" t="s">
        <v>222</v>
      </c>
      <c r="K3" s="166"/>
      <c r="L3" s="166"/>
      <c r="M3" s="166"/>
      <c r="N3" s="166"/>
    </row>
    <row r="4" spans="2:14" s="29" customFormat="1" x14ac:dyDescent="0.2">
      <c r="B4" s="48" t="s">
        <v>22</v>
      </c>
      <c r="C4" s="30"/>
      <c r="D4" s="30"/>
      <c r="E4" s="30"/>
      <c r="F4" s="30"/>
      <c r="G4" s="30"/>
      <c r="H4" s="30"/>
      <c r="I4" s="30"/>
      <c r="J4" s="30"/>
      <c r="K4" s="166"/>
      <c r="L4" s="166"/>
      <c r="M4" s="166"/>
      <c r="N4" s="166"/>
    </row>
    <row r="5" spans="2:14" x14ac:dyDescent="0.2">
      <c r="C5" s="61"/>
      <c r="D5" s="61"/>
      <c r="E5" s="61"/>
      <c r="F5" s="61"/>
      <c r="G5" s="61"/>
      <c r="H5" s="62"/>
      <c r="I5" s="61"/>
      <c r="J5" s="62"/>
    </row>
    <row r="6" spans="2:14" s="80" customFormat="1" ht="29.25" customHeight="1" x14ac:dyDescent="0.5">
      <c r="B6" s="111" t="s">
        <v>144</v>
      </c>
      <c r="C6" s="88"/>
      <c r="D6" s="88"/>
      <c r="E6" s="88"/>
      <c r="F6" s="88"/>
      <c r="G6" s="88"/>
      <c r="H6" s="22" t="s">
        <v>209</v>
      </c>
      <c r="I6" s="106"/>
      <c r="J6" s="22" t="s">
        <v>185</v>
      </c>
      <c r="K6" s="169"/>
      <c r="M6" s="133"/>
      <c r="N6" s="133"/>
    </row>
    <row r="7" spans="2:14" s="80" customFormat="1" ht="29.25" customHeight="1" x14ac:dyDescent="0.5">
      <c r="B7" s="65" t="s">
        <v>204</v>
      </c>
      <c r="C7" s="65"/>
      <c r="D7" s="65"/>
      <c r="E7" s="65"/>
      <c r="F7" s="65"/>
      <c r="G7" s="65"/>
      <c r="H7" s="17">
        <f>J10</f>
        <v>461389</v>
      </c>
      <c r="I7" s="17"/>
      <c r="J7" s="17">
        <v>415414</v>
      </c>
      <c r="K7" s="169"/>
      <c r="M7" s="133"/>
      <c r="N7" s="133"/>
    </row>
    <row r="8" spans="2:14" s="80" customFormat="1" ht="29.25" customHeight="1" x14ac:dyDescent="0.5">
      <c r="B8" s="65" t="s">
        <v>205</v>
      </c>
      <c r="C8" s="65"/>
      <c r="D8" s="65"/>
      <c r="E8" s="65"/>
      <c r="F8" s="65"/>
      <c r="G8" s="65"/>
      <c r="H8" s="17">
        <v>216561</v>
      </c>
      <c r="I8" s="17"/>
      <c r="J8" s="17">
        <v>169661</v>
      </c>
      <c r="K8" s="169"/>
      <c r="M8" s="133"/>
      <c r="N8" s="133"/>
    </row>
    <row r="9" spans="2:14" s="80" customFormat="1" ht="29.25" customHeight="1" x14ac:dyDescent="0.5">
      <c r="B9" s="65" t="s">
        <v>206</v>
      </c>
      <c r="C9" s="65"/>
      <c r="D9" s="65"/>
      <c r="E9" s="65"/>
      <c r="F9" s="65"/>
      <c r="G9" s="65"/>
      <c r="H9" s="89">
        <v>-61298</v>
      </c>
      <c r="I9" s="17"/>
      <c r="J9" s="89">
        <v>-123686</v>
      </c>
      <c r="K9" s="169"/>
      <c r="M9" s="133"/>
      <c r="N9" s="133"/>
    </row>
    <row r="10" spans="2:14" s="80" customFormat="1" ht="29.25" customHeight="1" thickBot="1" x14ac:dyDescent="0.55000000000000004">
      <c r="B10" s="65"/>
      <c r="C10" s="65"/>
      <c r="D10" s="65"/>
      <c r="E10" s="65"/>
      <c r="F10" s="65"/>
      <c r="G10" s="65"/>
      <c r="H10" s="20">
        <f>SUM(H7:H9)</f>
        <v>616652</v>
      </c>
      <c r="I10" s="24"/>
      <c r="J10" s="20">
        <f>SUM(J7:J9)</f>
        <v>461389</v>
      </c>
      <c r="K10" s="169"/>
      <c r="M10" s="133"/>
      <c r="N10" s="133"/>
    </row>
    <row r="11" spans="2:14" s="80" customFormat="1" ht="3" customHeight="1" thickTop="1" x14ac:dyDescent="0.2">
      <c r="B11" s="65"/>
      <c r="C11" s="65"/>
      <c r="D11" s="65"/>
      <c r="E11" s="65"/>
      <c r="F11" s="65"/>
      <c r="G11" s="65"/>
      <c r="H11" s="28"/>
      <c r="I11" s="24"/>
      <c r="J11" s="28"/>
      <c r="K11" s="169"/>
    </row>
    <row r="12" spans="2:14" s="80" customFormat="1" ht="71.25" customHeight="1" x14ac:dyDescent="0.2">
      <c r="B12" s="227" t="s">
        <v>214</v>
      </c>
      <c r="C12" s="227"/>
      <c r="D12" s="227"/>
      <c r="E12" s="227"/>
      <c r="F12" s="227"/>
      <c r="G12" s="227"/>
      <c r="H12" s="227"/>
      <c r="I12" s="227"/>
      <c r="J12" s="227"/>
      <c r="K12" s="169"/>
    </row>
    <row r="13" spans="2:14" s="80" customFormat="1" ht="11.25" customHeight="1" x14ac:dyDescent="0.2">
      <c r="B13" s="173"/>
      <c r="C13" s="173"/>
      <c r="D13" s="178"/>
      <c r="E13" s="178"/>
      <c r="F13" s="178"/>
      <c r="G13" s="178"/>
      <c r="H13" s="173"/>
      <c r="I13" s="173"/>
      <c r="J13" s="173"/>
      <c r="K13" s="169"/>
    </row>
    <row r="14" spans="2:14" s="80" customFormat="1" ht="27" customHeight="1" x14ac:dyDescent="0.2">
      <c r="B14" s="111" t="s">
        <v>145</v>
      </c>
      <c r="C14" s="88"/>
      <c r="D14" s="28"/>
      <c r="E14" s="24"/>
      <c r="F14" s="28"/>
      <c r="G14" s="169"/>
      <c r="K14" s="176"/>
    </row>
    <row r="15" spans="2:14" s="80" customFormat="1" ht="58.5" customHeight="1" x14ac:dyDescent="0.2">
      <c r="B15" s="227" t="s">
        <v>192</v>
      </c>
      <c r="C15" s="227"/>
      <c r="D15" s="227"/>
      <c r="E15" s="227"/>
      <c r="F15" s="227"/>
      <c r="G15" s="227"/>
      <c r="H15" s="227"/>
      <c r="I15" s="227"/>
      <c r="J15" s="227"/>
      <c r="K15" s="176"/>
    </row>
    <row r="16" spans="2:14" s="80" customFormat="1" ht="3.75" customHeight="1" x14ac:dyDescent="0.2">
      <c r="B16" s="178"/>
      <c r="C16" s="178"/>
      <c r="D16" s="178"/>
      <c r="E16" s="178"/>
      <c r="F16" s="178"/>
      <c r="G16" s="178"/>
      <c r="H16" s="178"/>
      <c r="I16" s="178"/>
      <c r="J16" s="178"/>
      <c r="K16" s="176"/>
    </row>
    <row r="17" spans="2:12" s="80" customFormat="1" ht="32.25" customHeight="1" x14ac:dyDescent="0.2">
      <c r="B17" s="161" t="s">
        <v>84</v>
      </c>
      <c r="C17" s="158"/>
      <c r="D17" s="159" t="s">
        <v>85</v>
      </c>
      <c r="E17" s="160"/>
      <c r="F17" s="159" t="s">
        <v>86</v>
      </c>
      <c r="G17" s="50"/>
      <c r="H17" s="161" t="s">
        <v>209</v>
      </c>
      <c r="I17" s="92"/>
      <c r="J17" s="161" t="s">
        <v>185</v>
      </c>
      <c r="K17" s="176"/>
    </row>
    <row r="18" spans="2:12" s="80" customFormat="1" ht="32.25" customHeight="1" x14ac:dyDescent="0.2">
      <c r="B18" s="184" t="s">
        <v>101</v>
      </c>
      <c r="C18" s="61"/>
      <c r="D18" s="91">
        <v>425</v>
      </c>
      <c r="E18" s="93"/>
      <c r="F18" s="91">
        <v>200</v>
      </c>
      <c r="G18" s="50"/>
      <c r="H18" s="180">
        <v>85000</v>
      </c>
      <c r="I18" s="181"/>
      <c r="J18" s="180">
        <f>H18</f>
        <v>85000</v>
      </c>
      <c r="K18" s="176"/>
    </row>
    <row r="19" spans="2:12" s="80" customFormat="1" ht="32.25" customHeight="1" x14ac:dyDescent="0.2">
      <c r="B19" s="184" t="s">
        <v>102</v>
      </c>
      <c r="C19" s="61"/>
      <c r="D19" s="91">
        <v>425</v>
      </c>
      <c r="E19" s="93"/>
      <c r="F19" s="91">
        <v>200</v>
      </c>
      <c r="G19" s="50"/>
      <c r="H19" s="180">
        <v>85000</v>
      </c>
      <c r="I19" s="181"/>
      <c r="J19" s="180">
        <f>H19</f>
        <v>85000</v>
      </c>
      <c r="K19" s="176"/>
    </row>
    <row r="20" spans="2:12" s="80" customFormat="1" ht="32.25" customHeight="1" x14ac:dyDescent="0.2">
      <c r="B20" s="184" t="s">
        <v>103</v>
      </c>
      <c r="C20" s="61"/>
      <c r="D20" s="91">
        <v>150</v>
      </c>
      <c r="E20" s="93"/>
      <c r="F20" s="91">
        <v>200</v>
      </c>
      <c r="G20" s="50"/>
      <c r="H20" s="180">
        <v>30000</v>
      </c>
      <c r="I20" s="180"/>
      <c r="J20" s="180">
        <f>H20</f>
        <v>30000</v>
      </c>
      <c r="K20" s="176"/>
    </row>
    <row r="21" spans="2:12" s="80" customFormat="1" ht="32.25" customHeight="1" thickBot="1" x14ac:dyDescent="0.25">
      <c r="B21" s="108"/>
      <c r="C21" s="108"/>
      <c r="D21" s="25">
        <f>SUM(D18:D20)</f>
        <v>1000</v>
      </c>
      <c r="E21" s="107"/>
      <c r="F21" s="25"/>
      <c r="G21" s="165"/>
      <c r="H21" s="182">
        <f>SUM(H18:H20)</f>
        <v>200000</v>
      </c>
      <c r="I21" s="179"/>
      <c r="J21" s="182">
        <f>SUM(J18:J20)</f>
        <v>200000</v>
      </c>
      <c r="K21" s="176"/>
    </row>
    <row r="22" spans="2:12" s="80" customFormat="1" ht="21" thickTop="1" x14ac:dyDescent="0.2">
      <c r="B22" s="178"/>
      <c r="C22" s="178"/>
      <c r="D22" s="178"/>
      <c r="E22" s="178"/>
      <c r="F22" s="178"/>
      <c r="G22" s="178"/>
      <c r="H22" s="178"/>
      <c r="I22" s="178"/>
      <c r="J22" s="178"/>
      <c r="K22" s="176"/>
    </row>
    <row r="23" spans="2:12" s="80" customFormat="1" x14ac:dyDescent="0.2">
      <c r="B23" s="204"/>
      <c r="C23" s="204"/>
      <c r="D23" s="204"/>
      <c r="E23" s="204"/>
      <c r="F23" s="204"/>
      <c r="G23" s="204"/>
      <c r="H23" s="204"/>
      <c r="I23" s="204"/>
      <c r="J23" s="204"/>
      <c r="K23" s="203"/>
    </row>
    <row r="24" spans="2:12" s="80" customFormat="1" x14ac:dyDescent="0.2">
      <c r="B24" s="204"/>
      <c r="C24" s="204"/>
      <c r="D24" s="204"/>
      <c r="E24" s="204"/>
      <c r="F24" s="204"/>
      <c r="G24" s="204"/>
      <c r="H24" s="204"/>
      <c r="I24" s="204"/>
      <c r="J24" s="204"/>
      <c r="K24" s="203"/>
    </row>
    <row r="25" spans="2:12" s="80" customFormat="1" x14ac:dyDescent="0.2">
      <c r="B25" s="192"/>
      <c r="C25" s="192"/>
      <c r="D25" s="192"/>
      <c r="E25" s="192"/>
      <c r="F25" s="192"/>
      <c r="G25" s="192"/>
      <c r="H25" s="192"/>
      <c r="I25" s="192"/>
      <c r="J25" s="192"/>
      <c r="K25" s="191"/>
    </row>
    <row r="26" spans="2:12" s="80" customFormat="1" x14ac:dyDescent="0.2">
      <c r="B26" s="187"/>
      <c r="C26" s="187"/>
      <c r="D26" s="187"/>
      <c r="E26" s="187"/>
      <c r="F26" s="187"/>
      <c r="G26" s="187"/>
      <c r="H26" s="187"/>
      <c r="I26" s="187"/>
      <c r="J26" s="187"/>
      <c r="K26" s="185"/>
    </row>
    <row r="27" spans="2:12" s="80" customFormat="1" x14ac:dyDescent="0.2">
      <c r="K27" s="176"/>
    </row>
    <row r="28" spans="2:12" s="80" customFormat="1" x14ac:dyDescent="0.2">
      <c r="B28" s="142"/>
      <c r="C28" s="112"/>
      <c r="D28" s="112"/>
      <c r="E28" s="112"/>
      <c r="F28" s="112"/>
      <c r="G28" s="112"/>
      <c r="H28" s="112"/>
      <c r="I28" s="112"/>
      <c r="J28" s="112"/>
      <c r="K28" s="79"/>
      <c r="L28" s="79"/>
    </row>
    <row r="29" spans="2:12" s="29" customFormat="1" x14ac:dyDescent="0.2">
      <c r="B29" s="216">
        <v>20</v>
      </c>
      <c r="C29" s="216"/>
      <c r="D29" s="216"/>
      <c r="E29" s="216"/>
      <c r="F29" s="216"/>
      <c r="G29" s="216"/>
      <c r="H29" s="216"/>
      <c r="I29" s="216"/>
      <c r="J29" s="216"/>
      <c r="K29" s="82"/>
    </row>
    <row r="30" spans="2:12" x14ac:dyDescent="0.2">
      <c r="B30" s="207"/>
      <c r="C30" s="207"/>
      <c r="D30" s="207"/>
      <c r="E30" s="207"/>
      <c r="F30" s="207"/>
      <c r="G30" s="207"/>
      <c r="H30" s="207"/>
      <c r="I30" s="207"/>
      <c r="J30" s="207"/>
    </row>
  </sheetData>
  <mergeCells count="3">
    <mergeCell ref="B12:J12"/>
    <mergeCell ref="B15:J15"/>
    <mergeCell ref="B29:J30"/>
  </mergeCells>
  <phoneticPr fontId="15" type="noConversion"/>
  <printOptions horizontalCentered="1"/>
  <pageMargins left="0.47244094488188981" right="0.6692913385826772" top="0.62992125984251968" bottom="0" header="0" footer="0"/>
  <pageSetup paperSize="9" firstPageNumber="5" orientation="portrait" useFirstPageNumber="1" r:id="rId1"/>
  <headerFooter alignWithMargins="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12</vt:i4>
      </vt:variant>
      <vt:variant>
        <vt:lpstr>النطاقات المسماة</vt:lpstr>
      </vt:variant>
      <vt:variant>
        <vt:i4>12</vt:i4>
      </vt:variant>
    </vt:vector>
  </HeadingPairs>
  <TitlesOfParts>
    <vt:vector size="24" baseType="lpstr">
      <vt:lpstr>المركز المالي</vt:lpstr>
      <vt:lpstr>قائمة الدخل</vt:lpstr>
      <vt:lpstr>قائمة التغيرات</vt:lpstr>
      <vt:lpstr>التدفقات النقدية</vt:lpstr>
      <vt:lpstr>7-5</vt:lpstr>
      <vt:lpstr>8</vt:lpstr>
      <vt:lpstr>9</vt:lpstr>
      <vt:lpstr>10-11</vt:lpstr>
      <vt:lpstr>12-13</vt:lpstr>
      <vt:lpstr>14-15</vt:lpstr>
      <vt:lpstr>16-17</vt:lpstr>
      <vt:lpstr>الزكاة</vt:lpstr>
      <vt:lpstr>'10-11'!Print_Area</vt:lpstr>
      <vt:lpstr>'12-13'!Print_Area</vt:lpstr>
      <vt:lpstr>'14-15'!Print_Area</vt:lpstr>
      <vt:lpstr>'16-17'!Print_Area</vt:lpstr>
      <vt:lpstr>'7-5'!Print_Area</vt:lpstr>
      <vt:lpstr>'8'!Print_Area</vt:lpstr>
      <vt:lpstr>'9'!Print_Area</vt:lpstr>
      <vt:lpstr>'التدفقات النقدية'!Print_Area</vt:lpstr>
      <vt:lpstr>الزكاة!Print_Area</vt:lpstr>
      <vt:lpstr>'المركز المالي'!Print_Area</vt:lpstr>
      <vt:lpstr>'قائمة التغيرات'!Print_Area</vt:lpstr>
      <vt:lpstr>'قائمة الدخل'!Print_Area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SACAD</dc:creator>
  <cp:lastModifiedBy>b.abdalla@sacadfirm-sys.com</cp:lastModifiedBy>
  <cp:lastPrinted>2025-02-20T08:14:46Z</cp:lastPrinted>
  <dcterms:created xsi:type="dcterms:W3CDTF">2021-09-06T06:19:46Z</dcterms:created>
  <dcterms:modified xsi:type="dcterms:W3CDTF">2025-02-20T08:18:22Z</dcterms:modified>
</cp:coreProperties>
</file>